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25" tabRatio="744" activeTab="1"/>
  </bookViews>
  <sheets>
    <sheet name="Beiratkozás - magy-szl iskolák" sheetId="1" r:id="rId1"/>
    <sheet name="Beiratkozás - magyar iskolák" sheetId="2" r:id="rId2"/>
    <sheet name="Járások szerint " sheetId="3" r:id="rId3"/>
    <sheet name="Megyék szerint" sheetId="4" r:id="rId4"/>
    <sheet name="Megszűnt iskolák" sheetId="5" r:id="rId5"/>
    <sheet name="Jelentős változások" sheetId="6" r:id="rId6"/>
  </sheets>
  <definedNames>
    <definedName name="Dotaz_z_dBASE_Files" localSheetId="1">'Beiratkozás - magyar iskolák'!$A$2:$D$316</definedName>
    <definedName name="Dotaz_z_dBASE_Files" localSheetId="0">'Beiratkozás - magy-szl iskolák'!$A$2:$E$349</definedName>
  </definedNames>
  <calcPr fullCalcOnLoad="1"/>
</workbook>
</file>

<file path=xl/sharedStrings.xml><?xml version="1.0" encoding="utf-8"?>
<sst xmlns="http://schemas.openxmlformats.org/spreadsheetml/2006/main" count="2475" uniqueCount="474">
  <si>
    <t xml:space="preserve">Márai Sándor MTNY Alapiskola és Gimnázium </t>
  </si>
  <si>
    <t>Szepsi-Moldava n.Bodvou</t>
  </si>
  <si>
    <t xml:space="preserve">Torna -Turňa nad Bodvou </t>
  </si>
  <si>
    <t>MTNY Alapiskola 1.-4.évf. és Óvoda</t>
  </si>
  <si>
    <t>MTNY Alapiskola 1.-4.évf. és M és SzNNY Óvoda</t>
  </si>
  <si>
    <t>MTNY Alapiskola 1.-4.évf.</t>
  </si>
  <si>
    <t>Gáspár Sámuel MTNY Alapiskola és Óvoda</t>
  </si>
  <si>
    <t>Alapiskola és Óvoda - Základná škola s MŠ</t>
  </si>
  <si>
    <t>Gomba - Hubice</t>
  </si>
  <si>
    <t xml:space="preserve">Alapiskola 1.-4. évf. - Základná škola pre 1.-4. ročn. </t>
  </si>
  <si>
    <t>Alapiskola 1.-4. évf. - Základná škola pre 1.-4. ročn.</t>
  </si>
  <si>
    <t xml:space="preserve">MTNY Alapiskola és Óvoda </t>
  </si>
  <si>
    <t>Szenczi Molnár Albert MTNY Alapiskola</t>
  </si>
  <si>
    <t>Gútor - Hamuliakovo</t>
  </si>
  <si>
    <t xml:space="preserve">Gútor - Hamuliakovo </t>
  </si>
  <si>
    <t xml:space="preserve">Zonctorony - Tureň </t>
  </si>
  <si>
    <t>Szenc - Senec</t>
  </si>
  <si>
    <t>Fél - Tomášov</t>
  </si>
  <si>
    <t>MTNY Alapiskola</t>
  </si>
  <si>
    <t>Hegysúr - Hrubý Šúr</t>
  </si>
  <si>
    <t>Éberhard - Malinovo</t>
  </si>
  <si>
    <t>Réte - Reca</t>
  </si>
  <si>
    <t xml:space="preserve">MTNY Alapiskola 1.-4.évf. </t>
  </si>
  <si>
    <t>Corvin Mátyás  MTNY Alapiskola</t>
  </si>
  <si>
    <t>Marianum MTNY Egyházi Alapiskola és Óvoda</t>
  </si>
  <si>
    <t>Jókai Mór MTNY Alapiskola</t>
  </si>
  <si>
    <t>Feszty Árpád MTNYAlapiskola és Óvoda</t>
  </si>
  <si>
    <t>Ógyalla - Hurbanovo</t>
  </si>
  <si>
    <t>Döme Károly MTNY Alapiskola és Óvoda</t>
  </si>
  <si>
    <t>II. Rákoczi Ferenc MTNY Alapiskola</t>
  </si>
  <si>
    <t>MTNY Református Alapiskola 1.-4. évf.</t>
  </si>
  <si>
    <t>Základná škola s MŠ - Alapiskola és Óvoda</t>
  </si>
  <si>
    <t>Pozsony - Bratislava</t>
  </si>
  <si>
    <t>Dunaradvány - Radvaň nad D.</t>
  </si>
  <si>
    <t xml:space="preserve">Komáromfüss - Trávnik </t>
  </si>
  <si>
    <t>Tany - Tôň</t>
  </si>
  <si>
    <t>Nagykeszi - Veľké Kosihy</t>
  </si>
  <si>
    <t>Megyercs - Čalovec</t>
  </si>
  <si>
    <t xml:space="preserve">Felsőszemeréd - H. Semerovce </t>
  </si>
  <si>
    <t>Felsőszemeréd - H.Semerovce</t>
  </si>
  <si>
    <t xml:space="preserve">Farnad - Farná </t>
  </si>
  <si>
    <t xml:space="preserve">Ipolyszakállos - Ipeľský Sokolec </t>
  </si>
  <si>
    <t>Garamszentgyörgy-Jur nad Hr.</t>
  </si>
  <si>
    <t>Széchenyi István MTNY Alapiskola és Óvoda</t>
  </si>
  <si>
    <t>Gregovits Lipót MTNY Alapiskola</t>
  </si>
  <si>
    <t>MTNY Alapiskola és Óvoda</t>
  </si>
  <si>
    <t>Petőfi Sándor MTNY Alapiskola és Óvoda</t>
  </si>
  <si>
    <t>Borsos Mihály MTNY Alapiskola</t>
  </si>
  <si>
    <t>Mészáros Dávid MTNY Alapiskola</t>
  </si>
  <si>
    <t>Kováts József MTNY Alapiskola</t>
  </si>
  <si>
    <t xml:space="preserve">Katona Mihály MTNY Alapiskola </t>
  </si>
  <si>
    <t>Tarczy Lajos MTNY Alapiskola</t>
  </si>
  <si>
    <t>Édes Gergely MTNY Alapiskola</t>
  </si>
  <si>
    <t>Hetényi János MTNY Alapiskola</t>
  </si>
  <si>
    <t>Kossányi József MTNY Alapiskola</t>
  </si>
  <si>
    <t>Móra Ferenc MTNY Alapiskola</t>
  </si>
  <si>
    <t>Juhász Gyula MTNY Alapiskola</t>
  </si>
  <si>
    <t>Palásty Pál MTNY Alapiskola</t>
  </si>
  <si>
    <t>Pongrácz Lajos MTNY Alapiskola</t>
  </si>
  <si>
    <t>Deáki - Diakovce</t>
  </si>
  <si>
    <t>Negyed - Neded</t>
  </si>
  <si>
    <t>Sókszelőce - Selice</t>
  </si>
  <si>
    <t>Pered - Tešedíkovo</t>
  </si>
  <si>
    <t>Zsigárd - Žihárec</t>
  </si>
  <si>
    <t>Vágsellye - Šaľa</t>
  </si>
  <si>
    <t xml:space="preserve">Ragyolc - Radzovce </t>
  </si>
  <si>
    <t>Ragyolc - Radzovce</t>
  </si>
  <si>
    <t xml:space="preserve">Fülekkovácsi - Fiľ. Kováče </t>
  </si>
  <si>
    <t>Rapp - Rapovce</t>
  </si>
  <si>
    <t>Fülek - Fiľakovo</t>
  </si>
  <si>
    <t>Losonc - Lučenec</t>
  </si>
  <si>
    <t>Nagydaróc - Veľké Dravce</t>
  </si>
  <si>
    <t>Béna - Belina</t>
  </si>
  <si>
    <t>Fülekpüspöki - Biskupice</t>
  </si>
  <si>
    <t>Bolgárom - Bulhary</t>
  </si>
  <si>
    <t>Csákányháza - Čakanovce</t>
  </si>
  <si>
    <t>Csoma - Čamovce</t>
  </si>
  <si>
    <t>Sőreg - Šurice</t>
  </si>
  <si>
    <t>Sávoly - Šávoľ</t>
  </si>
  <si>
    <t>Síd - Šíd</t>
  </si>
  <si>
    <t>Harkács - Gemerská Ves</t>
  </si>
  <si>
    <t>Gice - Hucín</t>
  </si>
  <si>
    <t>Sajógömör - Gemer</t>
  </si>
  <si>
    <t>Tornalja - Tornaľa</t>
  </si>
  <si>
    <t>Deresk - Držkovce</t>
  </si>
  <si>
    <t>Bátka - Bátka</t>
  </si>
  <si>
    <t xml:space="preserve">Bátka - Bátka </t>
  </si>
  <si>
    <t>Almágy - Gemerský Jablonec</t>
  </si>
  <si>
    <t>Várgede - Hodejov</t>
  </si>
  <si>
    <t>Rimaszécs - Rimavská Seč</t>
  </si>
  <si>
    <t xml:space="preserve">Füge - Figa </t>
  </si>
  <si>
    <t>Füge - Figa</t>
  </si>
  <si>
    <t>Kálosa - Kaloša</t>
  </si>
  <si>
    <t>Gesztete - Hostice</t>
  </si>
  <si>
    <t>Feled - Jesenské</t>
  </si>
  <si>
    <t>Rimaszombat-Rimavská Sobota</t>
  </si>
  <si>
    <t>Abafala - Abovce</t>
  </si>
  <si>
    <t>Baraca - Barca</t>
  </si>
  <si>
    <t>Balogfala - Blhovce</t>
  </si>
  <si>
    <t>Cakó - Cakov</t>
  </si>
  <si>
    <t>Hanva - Chanava</t>
  </si>
  <si>
    <t>Dobóca - Dubovec</t>
  </si>
  <si>
    <t>Détér - Gemerské Dechtáre</t>
  </si>
  <si>
    <t>Gömörmihályfalva-G.Michalovce</t>
  </si>
  <si>
    <t>Gortvakisfalud - Gortva</t>
  </si>
  <si>
    <t>Pongrácz Ágoston MTNY Alapiskola</t>
  </si>
  <si>
    <t>Osztényi Leander MTNY Alapiskola és Óvoda</t>
  </si>
  <si>
    <t>Pázmány Péter MTNY Alapiskola és Óvoda</t>
  </si>
  <si>
    <t>Kármán József MTNY Alapiskola és Óvoda</t>
  </si>
  <si>
    <t>Alapiskola - Základná škola</t>
  </si>
  <si>
    <t>Kazinczy Ferenc MTNY Alapiskola</t>
  </si>
  <si>
    <t xml:space="preserve">Alapiskola és Óvoda - Základná škola s MŠ </t>
  </si>
  <si>
    <t xml:space="preserve">Szombathy Viktor MTNY Alapiskola </t>
  </si>
  <si>
    <t xml:space="preserve">Tompa Mihály MTNY Alapiskola </t>
  </si>
  <si>
    <t>Kassa - Košice</t>
  </si>
  <si>
    <t>Buzita - Buzica</t>
  </si>
  <si>
    <t xml:space="preserve">Buzita - Buzica </t>
  </si>
  <si>
    <t xml:space="preserve">Abaújszina - Seňa </t>
  </si>
  <si>
    <t>Abaújszina - Seňa</t>
  </si>
  <si>
    <t>Szeszta - Cestice</t>
  </si>
  <si>
    <t>Alsólánc - Nižný Lánec</t>
  </si>
  <si>
    <t>Péder - Peder</t>
  </si>
  <si>
    <t xml:space="preserve">Tornaújfalu -Turnianska N.Ves </t>
  </si>
  <si>
    <t xml:space="preserve">Zsarnó - Žarnov </t>
  </si>
  <si>
    <t>Deregnyő - Drahňov</t>
  </si>
  <si>
    <t>Nagykapos - Veľké Kapušany</t>
  </si>
  <si>
    <t>Nagyszelmenc-Veľké Slemence</t>
  </si>
  <si>
    <t>Vaján - Vojany</t>
  </si>
  <si>
    <t>Kaposkelecsény-Kap.Kľačany</t>
  </si>
  <si>
    <t>Vajkóc - Maťovské Vojkovce</t>
  </si>
  <si>
    <t>Abara - Oborín</t>
  </si>
  <si>
    <t>Csicser - Čičarovce</t>
  </si>
  <si>
    <t>Szádalmás-Jablonov nad Turň.</t>
  </si>
  <si>
    <t>Hosszúszó- Dlhá Ves</t>
  </si>
  <si>
    <t>Hosszúszó-Dlhá Ves</t>
  </si>
  <si>
    <t>Gömörpanyit - Gemerská Panica</t>
  </si>
  <si>
    <t>Tornagörgő - Hrhov</t>
  </si>
  <si>
    <t>Dernő - Drnava</t>
  </si>
  <si>
    <t>Pelsőc - Plešivec</t>
  </si>
  <si>
    <t>Rozsnyó - Rožňava</t>
  </si>
  <si>
    <t>Beretke - Bretka</t>
  </si>
  <si>
    <t>Körtvélyes - Hrušov</t>
  </si>
  <si>
    <t>Kecső - Kečovo</t>
  </si>
  <si>
    <t>Krasznahorkaváralja-Kr.Podhr.</t>
  </si>
  <si>
    <t xml:space="preserve">Várhosszúrét-Krásnoh. Dl.Lúka </t>
  </si>
  <si>
    <t>Szilice - Silica</t>
  </si>
  <si>
    <t>Csoltó - Čoltovo</t>
  </si>
  <si>
    <t>Lelesz - Leles</t>
  </si>
  <si>
    <t>Perbenyik - Pribeník</t>
  </si>
  <si>
    <t>Bély - Biel</t>
  </si>
  <si>
    <t>Boly - Boľ</t>
  </si>
  <si>
    <t>Királyhelmec - Kráľ. Chlmec</t>
  </si>
  <si>
    <t>Szomotor - Somotor</t>
  </si>
  <si>
    <t>Bodrogszerdahely-Streda n.B.</t>
  </si>
  <si>
    <t>Nagytárkány - Veľké Trakany</t>
  </si>
  <si>
    <t>Nagygéres - Veľký Horeš</t>
  </si>
  <si>
    <t>Lörincz Gyula MTNY Alapiskola 1.-4.évf.</t>
  </si>
  <si>
    <t>Vághosszúfalu - Dlhá nad V.</t>
  </si>
  <si>
    <t>Vágkirályfa - Kráľová nad V.</t>
  </si>
  <si>
    <t>Vágfarkasd - Vlčany</t>
  </si>
  <si>
    <t>Mocsáry Lajos MTNY Alapiskola</t>
  </si>
  <si>
    <t>Mokcsamogyorós-Kriš..Liesk.</t>
  </si>
  <si>
    <t>Majthényi Adolf MTNY Alapiskola</t>
  </si>
  <si>
    <t>Kassa város összesen</t>
  </si>
  <si>
    <t>Kassai járás összesen</t>
  </si>
  <si>
    <t>Pozsonyi járás összesen</t>
  </si>
  <si>
    <t>Pozsony város összesen</t>
  </si>
  <si>
    <t>Csallóközcsütörtök-Štvrtok na O.</t>
  </si>
  <si>
    <t>Sárosfa - Blatná na Ostrove</t>
  </si>
  <si>
    <t>Bögellő - Boheľov</t>
  </si>
  <si>
    <t>Doborgaz - Dobrohošť</t>
  </si>
  <si>
    <t>Albár - Dolný Bar</t>
  </si>
  <si>
    <t xml:space="preserve">Felsővámos - Horné Mýto </t>
  </si>
  <si>
    <t xml:space="preserve">Dercsika - Jurová </t>
  </si>
  <si>
    <t>Királyfiakarcsa-Kráľov. Kračany</t>
  </si>
  <si>
    <t xml:space="preserve">Hegyéte - Kútniky </t>
  </si>
  <si>
    <t>Lúcs - Lúč na Ostrove</t>
  </si>
  <si>
    <t>Mad - Mad</t>
  </si>
  <si>
    <t>Szenci járás összesen</t>
  </si>
  <si>
    <t>Pozsonyi kerület összesen</t>
  </si>
  <si>
    <t>egyházi</t>
  </si>
  <si>
    <t>Dunaszerdahelyi járás összesen</t>
  </si>
  <si>
    <t>Galántai járás összesen</t>
  </si>
  <si>
    <t>Nagyszombati kerület összesen</t>
  </si>
  <si>
    <t>Komáromi járás összesen</t>
  </si>
  <si>
    <t>Lévai járás összesen</t>
  </si>
  <si>
    <t>Nyitrai járás összesen</t>
  </si>
  <si>
    <t>Érsekújvári járás összesen</t>
  </si>
  <si>
    <t>Vágselyei járás összesen</t>
  </si>
  <si>
    <t>Nyitrai kerület összesen</t>
  </si>
  <si>
    <t>Losonci járás összesen</t>
  </si>
  <si>
    <t>Nagyrőcei járás összesen</t>
  </si>
  <si>
    <t>Rimaszombati járás összesen</t>
  </si>
  <si>
    <t>Nagykürtösi járás összesen</t>
  </si>
  <si>
    <t>Besztercebányai kerület összesen</t>
  </si>
  <si>
    <t>Nagymihályi járás összesen</t>
  </si>
  <si>
    <t>Rozsnyói járás összesen</t>
  </si>
  <si>
    <t>Základná škola - Alapiskola</t>
  </si>
  <si>
    <t>Fentartó</t>
  </si>
  <si>
    <t>Az iskola neve</t>
  </si>
  <si>
    <t>szlovák</t>
  </si>
  <si>
    <t>magyar</t>
  </si>
  <si>
    <t>állami</t>
  </si>
  <si>
    <t xml:space="preserve">Vámbéry Ármin MTNY Alapiskola </t>
  </si>
  <si>
    <t xml:space="preserve">Kodály Zoltán MTNY Alapiskola </t>
  </si>
  <si>
    <t>Szabó Gyula MTNY Alapiskola</t>
  </si>
  <si>
    <t>Amadé László MTNY Alapiskola</t>
  </si>
  <si>
    <t>Batthyány-Strattmann László MTNY Alapiskola</t>
  </si>
  <si>
    <t>Arany János MTNY Alapiskola</t>
  </si>
  <si>
    <t>Illésházy István MTNY Alapiskola</t>
  </si>
  <si>
    <t>József Attila MTNY Alapiskola</t>
  </si>
  <si>
    <t>Bartók Béla MTNY Alapiskola</t>
  </si>
  <si>
    <t>Corvin Mátyás MTNY Alapiskola</t>
  </si>
  <si>
    <t>Petőfi Sándor MTNY Alapiskola</t>
  </si>
  <si>
    <t>Kodály Zoltán MTNY Alapiskola</t>
  </si>
  <si>
    <t xml:space="preserve">Stampay János MTNY Alapiskola </t>
  </si>
  <si>
    <t>Endrődy János MTNY Alapiskola és Óvoda</t>
  </si>
  <si>
    <t>Czuczor Gergely MTNY Alapiskola</t>
  </si>
  <si>
    <t>Csongrády Lajos MTNY Alapiskola</t>
  </si>
  <si>
    <t>Szemerényi Károly MTNY Alapiskola</t>
  </si>
  <si>
    <t>Jedlik Ányos MTNY Alapiskola</t>
  </si>
  <si>
    <t>Ady Endre MTNY Alapiskola</t>
  </si>
  <si>
    <t>Gömörhorka - Gemerská Hôrka</t>
  </si>
  <si>
    <t>Szentmihályfa - Michal na Ostr.</t>
  </si>
  <si>
    <t xml:space="preserve">Béke - Mierovo </t>
  </si>
  <si>
    <t xml:space="preserve">Csallóközkürt - Ohrady </t>
  </si>
  <si>
    <t xml:space="preserve">Padány - Padáň </t>
  </si>
  <si>
    <t xml:space="preserve">Patas - Pataš </t>
  </si>
  <si>
    <t xml:space="preserve">Patonyrét - Potônske Lúky </t>
  </si>
  <si>
    <t xml:space="preserve">Nádasd - Trstená na Ostrove </t>
  </si>
  <si>
    <t>Hodos - Vydrany</t>
  </si>
  <si>
    <t>Csenke - Čenkovce</t>
  </si>
  <si>
    <t>Nyárad - Ňárad</t>
  </si>
  <si>
    <t>Tejfalu - Mliečno</t>
  </si>
  <si>
    <t>Galánta - Galanta</t>
  </si>
  <si>
    <t>Felsőszeli - Horné Saliby</t>
  </si>
  <si>
    <t>Jóka - Jelka</t>
  </si>
  <si>
    <t>Hidaskürt - Mostová</t>
  </si>
  <si>
    <t>Diószeg - Sládkovičovo</t>
  </si>
  <si>
    <t>Tallós - Tomášikovo</t>
  </si>
  <si>
    <t>Nádszeg - Trstice</t>
  </si>
  <si>
    <t>Nagyfödémes - Veľké Úľany</t>
  </si>
  <si>
    <t>Nagymácséd - Veľká Mača</t>
  </si>
  <si>
    <t>Vága - Váhovce</t>
  </si>
  <si>
    <t xml:space="preserve">Alsószeli - Dolné Saliby </t>
  </si>
  <si>
    <t>Alsóhatár - Dolný Chotár</t>
  </si>
  <si>
    <t>Kosút - Košúty</t>
  </si>
  <si>
    <t>Kajal - Kajal</t>
  </si>
  <si>
    <t>Királyrév - Kráľov Brod</t>
  </si>
  <si>
    <t>Taksony - Matúškovo</t>
  </si>
  <si>
    <t>Vezekény - Vozokany</t>
  </si>
  <si>
    <r>
      <t xml:space="preserve">Feketenyék </t>
    </r>
    <r>
      <rPr>
        <i/>
        <sz val="10"/>
        <rFont val="Times New Roman"/>
        <family val="1"/>
      </rPr>
      <t xml:space="preserve">- </t>
    </r>
    <r>
      <rPr>
        <sz val="10"/>
        <rFont val="Times New Roman"/>
        <family val="0"/>
      </rPr>
      <t xml:space="preserve">Čierna Voda </t>
    </r>
  </si>
  <si>
    <t>Vízkelet - Čierny Brod</t>
  </si>
  <si>
    <t>Bátorkeszi - Bátorove Kosihy</t>
  </si>
  <si>
    <t>Búcs - Búč</t>
  </si>
  <si>
    <t>Hetény - Chotín</t>
  </si>
  <si>
    <t>Izsa - Iža</t>
  </si>
  <si>
    <t>Gúta - Kolárovo</t>
  </si>
  <si>
    <t>Komárom - Komárno</t>
  </si>
  <si>
    <t>Marcelháza - Marcelová</t>
  </si>
  <si>
    <t>Madar - Modrany</t>
  </si>
  <si>
    <t xml:space="preserve">Dunamocs - Moča </t>
  </si>
  <si>
    <t>Naszvad - Nesvady</t>
  </si>
  <si>
    <t>Ekel - Okoličná na Ostrove</t>
  </si>
  <si>
    <t>Perbete - Pribeta</t>
  </si>
  <si>
    <t>Lakszakállas - Sokolce</t>
  </si>
  <si>
    <t>Szentpéter - Svätý Peter</t>
  </si>
  <si>
    <t>Nemesócsa - Zemianska Olča</t>
  </si>
  <si>
    <t>Csallóközaranyos - Zlatná na O.</t>
  </si>
  <si>
    <t>Csicsó - Číčov</t>
  </si>
  <si>
    <t>Keszegfalva - Kameničná</t>
  </si>
  <si>
    <t xml:space="preserve">Karva - Kravany nad Dunajom </t>
  </si>
  <si>
    <t>Martos - Martovce</t>
  </si>
  <si>
    <t xml:space="preserve">Érsekkéty - Keť </t>
  </si>
  <si>
    <t>Léva - Levice</t>
  </si>
  <si>
    <t xml:space="preserve">Palást - Plášťovce </t>
  </si>
  <si>
    <t>Nagysalló - Tekovské Lužany</t>
  </si>
  <si>
    <t xml:space="preserve">Nagyölved - Veľké Ludince </t>
  </si>
  <si>
    <t>Zselíz - Želiezovce</t>
  </si>
  <si>
    <t>Csata - Čata</t>
  </si>
  <si>
    <t>Ipolyság - Šahy</t>
  </si>
  <si>
    <t xml:space="preserve">Alsószemeréd - D. Semerovce </t>
  </si>
  <si>
    <t xml:space="preserve">Szalatnya - Slatina </t>
  </si>
  <si>
    <t xml:space="preserve">Ipolyvisk -Vyškovce nad Ipľom </t>
  </si>
  <si>
    <t xml:space="preserve">Garamsalló - Šalov </t>
  </si>
  <si>
    <t xml:space="preserve">Barssáró - Šarovce </t>
  </si>
  <si>
    <t>Gímes - Jelenec</t>
  </si>
  <si>
    <t>Kolon - Kolíňany</t>
  </si>
  <si>
    <t>Nagycétény - Veľký Cetín</t>
  </si>
  <si>
    <t xml:space="preserve">Alsóbodok - Dolné Obdokovce </t>
  </si>
  <si>
    <t>Nyitracsehi - Čechynce</t>
  </si>
  <si>
    <t xml:space="preserve">Pográny - Pohranice </t>
  </si>
  <si>
    <t xml:space="preserve">Zsére - Žirany </t>
  </si>
  <si>
    <t>Nagykér - Veľký Kýr</t>
  </si>
  <si>
    <t>Udvard - Dvory nad Žitavou</t>
  </si>
  <si>
    <t>Köbölkút - Gbelce</t>
  </si>
  <si>
    <t xml:space="preserve">Kéménd - Kamenín </t>
  </si>
  <si>
    <t xml:space="preserve">Muzsla - Mužla </t>
  </si>
  <si>
    <t>Érsekújvár - Nové Zámky</t>
  </si>
  <si>
    <t>Pozba - Pozba</t>
  </si>
  <si>
    <t xml:space="preserve">Ipolyszalka - Salka </t>
  </si>
  <si>
    <t>Kürt - Strekov</t>
  </si>
  <si>
    <t xml:space="preserve">Szőgyén - Svodín </t>
  </si>
  <si>
    <t>Tardoskedd - Tvrdošovce</t>
  </si>
  <si>
    <t>Szímő - Zemné</t>
  </si>
  <si>
    <t>Párkány - Štúrovo</t>
  </si>
  <si>
    <t xml:space="preserve">Zsitvabesenyő - Bešeňov </t>
  </si>
  <si>
    <t xml:space="preserve">Bart - Bruty </t>
  </si>
  <si>
    <t>Bény - Bíňa</t>
  </si>
  <si>
    <t>Kisújfalu - Nová Vieska</t>
  </si>
  <si>
    <t>Nána -Nána</t>
  </si>
  <si>
    <t xml:space="preserve">Für - Rúbaň </t>
  </si>
  <si>
    <t>Ajnácskő - Hajnáčka</t>
  </si>
  <si>
    <t>Guszona - Husiná</t>
  </si>
  <si>
    <t>Sajószentkirály - Kráľ</t>
  </si>
  <si>
    <t>Lénártfala - Lenartovce</t>
  </si>
  <si>
    <t>Naprágy - Neporadza</t>
  </si>
  <si>
    <t>Radnót - Radnovce</t>
  </si>
  <si>
    <t>Jánosi - Rimavské Janovce</t>
  </si>
  <si>
    <t xml:space="preserve">Runya - Rumince </t>
  </si>
  <si>
    <t>Tajti - Tachty</t>
  </si>
  <si>
    <t xml:space="preserve">Uzapanyit - Uzovská Panica </t>
  </si>
  <si>
    <t>Balog - Veľký Blh</t>
  </si>
  <si>
    <t xml:space="preserve">Szútor - Sútor </t>
  </si>
  <si>
    <t xml:space="preserve">Méhi - Včelince </t>
  </si>
  <si>
    <t>Csíz - Číž</t>
  </si>
  <si>
    <t xml:space="preserve">Simonyi - Šimonovce </t>
  </si>
  <si>
    <t>Serke - Širkovce</t>
  </si>
  <si>
    <t>Kövecses - Štrkovec</t>
  </si>
  <si>
    <t>Lukanénye- Nenince</t>
  </si>
  <si>
    <t>Lukanénye - Nenince</t>
  </si>
  <si>
    <t>Csáb - Čebovce</t>
  </si>
  <si>
    <t>Ipolybalog - Balog nad Ipľom</t>
  </si>
  <si>
    <t>Ipolynyék - Vinica</t>
  </si>
  <si>
    <t>Ipolyvarbó - Vrbovka</t>
  </si>
  <si>
    <t>Inám - Dolinka</t>
  </si>
  <si>
    <t>Ipolyhídvég-Ipeľské Predmostie</t>
  </si>
  <si>
    <t xml:space="preserve">Kelenye - Kleňany </t>
  </si>
  <si>
    <t>Óvár - Olováry</t>
  </si>
  <si>
    <t xml:space="preserve">MTNY Alapiskola </t>
  </si>
  <si>
    <t>Alapiskola és Óvoda - Základná škola a MŠ</t>
  </si>
  <si>
    <t>Ipolyi Arnold  MTNY Alapiskola</t>
  </si>
  <si>
    <t>Balassi Bálint MTNY Alapiskola</t>
  </si>
  <si>
    <t>Mikszáth Kálmán MTNY Alapiskola és Óvoda</t>
  </si>
  <si>
    <t>Sz. Rita MTNY Egyházi Alapiskola 1.-4.évf.</t>
  </si>
  <si>
    <t>Sz. Erzsébet MTNY Egyházi Alapiskola 1.-4.évf.</t>
  </si>
  <si>
    <t>MTNY Alapiskola és Gimnázium</t>
  </si>
  <si>
    <t xml:space="preserve">Erdélyi János MTNY Alapiskola </t>
  </si>
  <si>
    <t xml:space="preserve">Dobó István MTNY Alapiskola </t>
  </si>
  <si>
    <t xml:space="preserve">MTNY Református Egyházi Alapiskola </t>
  </si>
  <si>
    <t xml:space="preserve">Fábry Zoltán MTNY Alapiskola </t>
  </si>
  <si>
    <t>Szent János MTNY Alapiskola</t>
  </si>
  <si>
    <t>MTNY Egyházi Alapiskola és Óvoda</t>
  </si>
  <si>
    <t>Fegyverneki F. MTNY Egyházi AI és Gimnázium</t>
  </si>
  <si>
    <t>Alapiskola-Zákl.škola /Harmac-Chrámec, kih.o./</t>
  </si>
  <si>
    <t>Pozsonypüspöki -Pod. Biskupice</t>
  </si>
  <si>
    <t xml:space="preserve">Baka - Baka </t>
  </si>
  <si>
    <t>Dunaszerdahely - Dun. Streda</t>
  </si>
  <si>
    <t xml:space="preserve">Alistál - Dolný Štál </t>
  </si>
  <si>
    <t>Alistál - Dolný Štál</t>
  </si>
  <si>
    <t>Bős - Gabčíkovo</t>
  </si>
  <si>
    <t>Felbár - Horný Bar</t>
  </si>
  <si>
    <t>Pozsonyeperjes - Jahodná</t>
  </si>
  <si>
    <t>Egyházkarcsa-Kostolné Kračany</t>
  </si>
  <si>
    <t>Lég - Lehnice</t>
  </si>
  <si>
    <t xml:space="preserve">Illésháza - Nový Život </t>
  </si>
  <si>
    <t>Ekecs - Okoč</t>
  </si>
  <si>
    <t>Lögérpatony- Horná Potôň</t>
  </si>
  <si>
    <t>Gelle - Holice</t>
  </si>
  <si>
    <t>Dióspatony - Orechová Potôň</t>
  </si>
  <si>
    <t>Szarva - Rohovce</t>
  </si>
  <si>
    <t>Nyárasd - Topoľníky</t>
  </si>
  <si>
    <t>Vásárút - Trhová Hradská</t>
  </si>
  <si>
    <t xml:space="preserve">Nagyabony - Veľké Blahovo </t>
  </si>
  <si>
    <t>Nagymegyer - Veľký Meder</t>
  </si>
  <si>
    <t>Várkony - Vrakúň</t>
  </si>
  <si>
    <t>Nagymagyar - Zlaté Klasy</t>
  </si>
  <si>
    <t>Csilizradvány - Čiližská Radvaň</t>
  </si>
  <si>
    <t>Somorja - Šamorín</t>
  </si>
  <si>
    <t>Tiszacsernyő-Čierna nad Tisou</t>
  </si>
  <si>
    <t>Bacska - Bačka</t>
  </si>
  <si>
    <t>Battyán - Boťany</t>
  </si>
  <si>
    <t>Ladamóc - Ladmovce</t>
  </si>
  <si>
    <t>Kisgéres - Malý Horeš</t>
  </si>
  <si>
    <t>Szentes - Svätuše</t>
  </si>
  <si>
    <t>Nagykövesd - Veľký Kamenec</t>
  </si>
  <si>
    <t>Zétény - Zatín</t>
  </si>
  <si>
    <t>Ágcsernyő - Čierna</t>
  </si>
  <si>
    <t>MTNY Alapiskola és Gimnázium, Duna utca</t>
  </si>
  <si>
    <t>Petőfi Sándor MTNY Alapiskola 1.-4.évf.</t>
  </si>
  <si>
    <t>MTNY Alapiskola, Eötvös utca</t>
  </si>
  <si>
    <t>MTNY Alapiskola, Munka utca</t>
  </si>
  <si>
    <t xml:space="preserve">MTNY Alapiskola 1.-4.évf. és Óvoda </t>
  </si>
  <si>
    <t xml:space="preserve">Kisudvarnok - Malé Dvorníky </t>
  </si>
  <si>
    <t>Csákány - Čakany</t>
  </si>
  <si>
    <t>megszűnt</t>
  </si>
  <si>
    <t>Füzes - Vrbová</t>
  </si>
  <si>
    <t>Ipolyfödémes - Ipelské Úlany</t>
  </si>
  <si>
    <t>Szárnya - Stárna</t>
  </si>
  <si>
    <t>Óbást - Stará Basta</t>
  </si>
  <si>
    <t>Tőketerebesi járás összesen</t>
  </si>
  <si>
    <t>Kassai kerület összesen</t>
  </si>
  <si>
    <t>Szlovákia összesen</t>
  </si>
  <si>
    <t xml:space="preserve">Alapiskola és Óvoda - Základná škola a MŠ </t>
  </si>
  <si>
    <t>Ferenczy I AI-át összevonták a Tompa M AI-val</t>
  </si>
  <si>
    <t xml:space="preserve">megszűnt </t>
  </si>
  <si>
    <t>Lekér - Hronovce</t>
  </si>
  <si>
    <t>Vilke-Veľká nad Ipľom</t>
  </si>
  <si>
    <t xml:space="preserve">Medve - Medveďov </t>
  </si>
  <si>
    <t xml:space="preserve">M. és SZTNY Alapiskola 1.-4.évf. </t>
  </si>
  <si>
    <t xml:space="preserve">Galsa - Holiša </t>
  </si>
  <si>
    <t>ma/szl</t>
  </si>
  <si>
    <t>Egyházasbást-Nová Bašta</t>
  </si>
  <si>
    <t>Dúža u. MTNY AI</t>
  </si>
  <si>
    <t>Ipolypásztó - Pastovce</t>
  </si>
  <si>
    <t>MTNY Alapiskola 1.-4.évf. megszűnik!!!</t>
  </si>
  <si>
    <t>2009/10</t>
  </si>
  <si>
    <t>2010/11</t>
  </si>
  <si>
    <t>2011/12</t>
  </si>
  <si>
    <t>2012/13</t>
  </si>
  <si>
    <t>A magyar tanítási nyelvű és a közös igazgatású alapiskolák magyar osztályainak beiratkozási eredményei</t>
  </si>
  <si>
    <t>Szádudvarnok - Dvorníky-Včeláre</t>
  </si>
  <si>
    <t>MTNY Egyházi Alapiskola</t>
  </si>
  <si>
    <t>Az elmúlt 3 év átlaga</t>
  </si>
  <si>
    <t xml:space="preserve">Az idei év és a múlt évek közötti különbség </t>
  </si>
  <si>
    <t xml:space="preserve">Az idei év és a múlt évek átlagai közötti különbség </t>
  </si>
  <si>
    <t>Járás</t>
  </si>
  <si>
    <t>Pozsony és pozsonyi  járás összesen</t>
  </si>
  <si>
    <t>A magyar tanítási nyelvű és a közös igazgatású alapiskolák magyar osztályainak beiratkozási eredményei Szlovákiában járásonként</t>
  </si>
  <si>
    <t>Összesen</t>
  </si>
  <si>
    <t>A magyar tanítási nyelvű és a közös igazgatású alapiskolák magyar osztályainak beiratkozási eredményei Szlovákiában megyék szerint</t>
  </si>
  <si>
    <t>Kerület (Megye)</t>
  </si>
  <si>
    <t xml:space="preserve">Az idei év és a múlt évek átlaga közötti különbség </t>
  </si>
  <si>
    <t>Település</t>
  </si>
  <si>
    <t>Változás a 2012-es beíratkozás és az utóbbi 3 év átlaga között %-ban</t>
  </si>
  <si>
    <t>Iskolák, ahol az utolsó két évben már nem írattak be elsősöket</t>
  </si>
  <si>
    <t>Kisiskolák, ahol legtöbb 3 gyereket írattak az utolsó 2 évben</t>
  </si>
  <si>
    <t xml:space="preserve">Alapiskola 1.-4. évf. </t>
  </si>
  <si>
    <t xml:space="preserve">Alapiskola és Óvoda </t>
  </si>
  <si>
    <t>Helységnév</t>
  </si>
  <si>
    <t>20 % -nál nagyobb növekedés</t>
  </si>
  <si>
    <t>0-10 % csökkenés</t>
  </si>
  <si>
    <t>10-20 % csökkenés</t>
  </si>
  <si>
    <t>20-30 % csökkenés</t>
  </si>
  <si>
    <t>0-10 % növekedés</t>
  </si>
  <si>
    <t>10-20 % növekedés</t>
  </si>
  <si>
    <t>Megye</t>
  </si>
  <si>
    <t>Dunaszerdahely</t>
  </si>
  <si>
    <t>Szenc</t>
  </si>
  <si>
    <t>Pozsony</t>
  </si>
  <si>
    <t>Komárom</t>
  </si>
  <si>
    <t>Nagyszombat</t>
  </si>
  <si>
    <t>Léva</t>
  </si>
  <si>
    <t>Vágsellye</t>
  </si>
  <si>
    <t>Nyitra</t>
  </si>
  <si>
    <t>Losonc</t>
  </si>
  <si>
    <t>Nagyrőce</t>
  </si>
  <si>
    <t>Rimaszombat</t>
  </si>
  <si>
    <t>Rimaszombat - Rimavská S. Ferenczy AI</t>
  </si>
  <si>
    <t>Nagykürtös</t>
  </si>
  <si>
    <t>Besztercebánya</t>
  </si>
  <si>
    <t>Kassa vidék</t>
  </si>
  <si>
    <t>Nagymihály</t>
  </si>
  <si>
    <t>Kassa</t>
  </si>
  <si>
    <t>Az elmúlt években megszűnt  magyar tannyelvű iskolák beírtakozási statisztikái</t>
  </si>
  <si>
    <r>
      <rPr>
        <sz val="10"/>
        <rFont val="Times New Roman"/>
        <family val="1"/>
      </rPr>
      <t xml:space="preserve">MTNY Alapiskola 1.-4.évf. </t>
    </r>
    <r>
      <rPr>
        <b/>
        <sz val="10"/>
        <rFont val="Times New Roman"/>
        <family val="1"/>
      </rPr>
      <t xml:space="preserve"> - megszűnt</t>
    </r>
  </si>
  <si>
    <r>
      <rPr>
        <sz val="10"/>
        <rFont val="Times New Roman"/>
        <family val="1"/>
      </rPr>
      <t>MTNY Alapiskola 1.-4.évf.</t>
    </r>
    <r>
      <rPr>
        <b/>
        <sz val="10"/>
        <rFont val="Times New Roman"/>
        <family val="1"/>
      </rPr>
      <t xml:space="preserve">  - megszűnt</t>
    </r>
  </si>
  <si>
    <r>
      <rPr>
        <sz val="10"/>
        <rFont val="Times New Roman"/>
        <family val="1"/>
      </rPr>
      <t xml:space="preserve">MTNY Alapiskola 1.-4.évf.  </t>
    </r>
    <r>
      <rPr>
        <b/>
        <sz val="10"/>
        <rFont val="Times New Roman"/>
        <family val="1"/>
      </rPr>
      <t>- megszűnt</t>
    </r>
  </si>
  <si>
    <r>
      <rPr>
        <sz val="10"/>
        <rFont val="Times New Roman"/>
        <family val="1"/>
      </rPr>
      <t xml:space="preserve">MTNY Alapiskola 1.-4.évf. </t>
    </r>
    <r>
      <rPr>
        <b/>
        <sz val="10"/>
        <rFont val="Times New Roman"/>
        <family val="1"/>
      </rPr>
      <t xml:space="preserve"> - megszűnik</t>
    </r>
  </si>
  <si>
    <r>
      <rPr>
        <sz val="10"/>
        <rFont val="Times New Roman"/>
        <family val="1"/>
      </rPr>
      <t>Ferenczy I AI -</t>
    </r>
    <r>
      <rPr>
        <b/>
        <sz val="10"/>
        <rFont val="Times New Roman"/>
        <family val="1"/>
      </rPr>
      <t xml:space="preserve"> megszűnt</t>
    </r>
  </si>
  <si>
    <t>Beíratott elsősök száma</t>
  </si>
  <si>
    <t>Több mint 10 gyerekkel növekedett a beiratkozók száma</t>
  </si>
  <si>
    <t>Több mint 10 gyerekkel csökkent a beiratkozók száma</t>
  </si>
  <si>
    <t>Vágsellyei járás összesen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</si>
</sst>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41B]d\.\ mmmm\ yyyy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0"/>
    </font>
    <font>
      <sz val="9"/>
      <name val="Times New Roman"/>
      <family val="1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D6E0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37" borderId="10" xfId="0" applyFont="1" applyFill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38" borderId="0" xfId="0" applyFill="1" applyAlignment="1">
      <alignment/>
    </xf>
    <xf numFmtId="0" fontId="0" fillId="0" borderId="10" xfId="0" applyFont="1" applyBorder="1" applyAlignment="1">
      <alignment/>
    </xf>
    <xf numFmtId="2" fontId="2" fillId="39" borderId="10" xfId="0" applyNumberFormat="1" applyFont="1" applyFill="1" applyBorder="1" applyAlignment="1">
      <alignment horizontal="center" vertical="center" wrapText="1"/>
    </xf>
    <xf numFmtId="2" fontId="0" fillId="39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4" fontId="0" fillId="38" borderId="10" xfId="0" applyNumberFormat="1" applyFont="1" applyFill="1" applyBorder="1" applyAlignment="1">
      <alignment horizontal="center" vertical="center" wrapText="1"/>
    </xf>
    <xf numFmtId="164" fontId="0" fillId="38" borderId="10" xfId="0" applyNumberForma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40" borderId="12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164" fontId="0" fillId="40" borderId="10" xfId="0" applyNumberFormat="1" applyFont="1" applyFill="1" applyBorder="1" applyAlignment="1">
      <alignment horizontal="center" vertical="center" wrapText="1"/>
    </xf>
    <xf numFmtId="164" fontId="0" fillId="40" borderId="10" xfId="0" applyNumberForma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2" fillId="41" borderId="12" xfId="0" applyFont="1" applyFill="1" applyBorder="1" applyAlignment="1">
      <alignment vertical="center" wrapText="1"/>
    </xf>
    <xf numFmtId="3" fontId="0" fillId="41" borderId="10" xfId="0" applyNumberFormat="1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164" fontId="0" fillId="41" borderId="10" xfId="0" applyNumberFormat="1" applyFont="1" applyFill="1" applyBorder="1" applyAlignment="1">
      <alignment horizontal="center" vertical="center" wrapText="1"/>
    </xf>
    <xf numFmtId="164" fontId="0" fillId="41" borderId="10" xfId="0" applyNumberForma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2" fillId="43" borderId="12" xfId="0" applyFont="1" applyFill="1" applyBorder="1" applyAlignment="1">
      <alignment vertical="center" wrapText="1"/>
    </xf>
    <xf numFmtId="3" fontId="0" fillId="43" borderId="10" xfId="0" applyNumberFormat="1" applyFont="1" applyFill="1" applyBorder="1" applyAlignment="1">
      <alignment horizontal="center" vertical="center" wrapText="1"/>
    </xf>
    <xf numFmtId="164" fontId="0" fillId="43" borderId="10" xfId="0" applyNumberFormat="1" applyFont="1" applyFill="1" applyBorder="1" applyAlignment="1">
      <alignment horizontal="center" vertical="center" wrapText="1"/>
    </xf>
    <xf numFmtId="164" fontId="0" fillId="43" borderId="10" xfId="0" applyNumberForma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vertical="center" wrapText="1"/>
    </xf>
    <xf numFmtId="3" fontId="0" fillId="42" borderId="10" xfId="0" applyNumberFormat="1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 wrapText="1"/>
    </xf>
    <xf numFmtId="164" fontId="0" fillId="42" borderId="10" xfId="0" applyNumberFormat="1" applyFont="1" applyFill="1" applyBorder="1" applyAlignment="1">
      <alignment horizontal="center" vertical="center" wrapText="1"/>
    </xf>
    <xf numFmtId="164" fontId="0" fillId="42" borderId="10" xfId="0" applyNumberForma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/>
    </xf>
    <xf numFmtId="0" fontId="0" fillId="42" borderId="10" xfId="0" applyFont="1" applyFill="1" applyBorder="1" applyAlignment="1">
      <alignment horizontal="center"/>
    </xf>
    <xf numFmtId="1" fontId="0" fillId="42" borderId="10" xfId="0" applyNumberFormat="1" applyFont="1" applyFill="1" applyBorder="1" applyAlignment="1">
      <alignment horizontal="center" vertical="center" wrapText="1"/>
    </xf>
    <xf numFmtId="1" fontId="0" fillId="42" borderId="10" xfId="0" applyNumberFormat="1" applyFill="1" applyBorder="1" applyAlignment="1">
      <alignment horizontal="center" vertical="center" wrapText="1"/>
    </xf>
    <xf numFmtId="0" fontId="0" fillId="44" borderId="0" xfId="0" applyFill="1" applyAlignment="1">
      <alignment/>
    </xf>
    <xf numFmtId="0" fontId="2" fillId="44" borderId="12" xfId="0" applyFont="1" applyFill="1" applyBorder="1" applyAlignment="1">
      <alignment vertical="center" wrapText="1"/>
    </xf>
    <xf numFmtId="3" fontId="0" fillId="44" borderId="10" xfId="0" applyNumberFormat="1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164" fontId="0" fillId="44" borderId="10" xfId="0" applyNumberFormat="1" applyFont="1" applyFill="1" applyBorder="1" applyAlignment="1">
      <alignment horizontal="center" vertical="center" wrapText="1"/>
    </xf>
    <xf numFmtId="164" fontId="0" fillId="44" borderId="10" xfId="0" applyNumberFormat="1" applyFill="1" applyBorder="1" applyAlignment="1">
      <alignment horizontal="center" vertical="center" wrapText="1"/>
    </xf>
    <xf numFmtId="0" fontId="2" fillId="44" borderId="12" xfId="0" applyFont="1" applyFill="1" applyBorder="1" applyAlignment="1">
      <alignment/>
    </xf>
    <xf numFmtId="0" fontId="0" fillId="44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44" borderId="10" xfId="0" applyNumberFormat="1" applyFont="1" applyFill="1" applyBorder="1" applyAlignment="1">
      <alignment horizontal="center" vertical="center" wrapText="1"/>
    </xf>
    <xf numFmtId="0" fontId="0" fillId="45" borderId="0" xfId="0" applyFill="1" applyAlignment="1">
      <alignment/>
    </xf>
    <xf numFmtId="0" fontId="0" fillId="0" borderId="10" xfId="0" applyFill="1" applyBorder="1" applyAlignment="1">
      <alignment horizontal="center"/>
    </xf>
    <xf numFmtId="164" fontId="0" fillId="44" borderId="10" xfId="45" applyNumberFormat="1" applyFont="1" applyFill="1" applyBorder="1" applyAlignment="1">
      <alignment horizontal="center"/>
    </xf>
    <xf numFmtId="164" fontId="0" fillId="45" borderId="10" xfId="45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164" fontId="2" fillId="45" borderId="10" xfId="0" applyNumberFormat="1" applyFont="1" applyFill="1" applyBorder="1" applyAlignment="1">
      <alignment horizontal="center"/>
    </xf>
    <xf numFmtId="164" fontId="2" fillId="44" borderId="10" xfId="45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 applyProtection="1">
      <alignment horizontal="center" vertical="center" wrapText="1"/>
      <protection hidden="1"/>
    </xf>
    <xf numFmtId="164" fontId="2" fillId="0" borderId="10" xfId="0" applyNumberFormat="1" applyFont="1" applyBorder="1" applyAlignment="1" applyProtection="1">
      <alignment horizontal="center" vertical="center" wrapText="1"/>
      <protection hidden="1"/>
    </xf>
    <xf numFmtId="164" fontId="0" fillId="0" borderId="10" xfId="0" applyNumberFormat="1" applyFont="1" applyBorder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 wrapText="1"/>
      <protection hidden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64" fontId="0" fillId="46" borderId="10" xfId="0" applyNumberFormat="1" applyFont="1" applyFill="1" applyBorder="1" applyAlignment="1" applyProtection="1">
      <alignment horizontal="center" vertical="center" wrapText="1"/>
      <protection hidden="1"/>
    </xf>
    <xf numFmtId="164" fontId="0" fillId="46" borderId="10" xfId="0" applyNumberFormat="1" applyFill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vertical="center" wrapText="1"/>
    </xf>
    <xf numFmtId="3" fontId="2" fillId="46" borderId="10" xfId="0" applyNumberFormat="1" applyFont="1" applyFill="1" applyBorder="1" applyAlignment="1">
      <alignment horizontal="center" vertical="center" wrapText="1"/>
    </xf>
    <xf numFmtId="164" fontId="0" fillId="47" borderId="10" xfId="0" applyNumberFormat="1" applyFont="1" applyFill="1" applyBorder="1" applyAlignment="1" applyProtection="1">
      <alignment horizontal="center" vertical="center" wrapText="1"/>
      <protection hidden="1"/>
    </xf>
    <xf numFmtId="164" fontId="0" fillId="47" borderId="10" xfId="0" applyNumberFormat="1" applyFill="1" applyBorder="1" applyAlignment="1">
      <alignment horizontal="center" vertical="center" wrapText="1"/>
    </xf>
    <xf numFmtId="3" fontId="3" fillId="47" borderId="10" xfId="0" applyNumberFormat="1" applyFont="1" applyFill="1" applyBorder="1" applyAlignment="1">
      <alignment horizontal="center" vertical="center" wrapText="1"/>
    </xf>
    <xf numFmtId="3" fontId="4" fillId="39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center" wrapText="1"/>
    </xf>
    <xf numFmtId="164" fontId="3" fillId="39" borderId="10" xfId="0" applyNumberFormat="1" applyFont="1" applyFill="1" applyBorder="1" applyAlignment="1" applyProtection="1">
      <alignment horizontal="center" vertical="center" wrapText="1"/>
      <protection hidden="1"/>
    </xf>
    <xf numFmtId="164" fontId="3" fillId="3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4"/>
  <sheetViews>
    <sheetView zoomScalePageLayoutView="0" workbookViewId="0" topLeftCell="B334">
      <selection activeCell="B356" sqref="B356"/>
    </sheetView>
  </sheetViews>
  <sheetFormatPr defaultColWidth="9.33203125" defaultRowHeight="12.75"/>
  <cols>
    <col min="1" max="1" width="4.33203125" style="2" hidden="1" customWidth="1"/>
    <col min="2" max="2" width="46" style="2" customWidth="1"/>
    <col min="3" max="3" width="31" style="2" customWidth="1"/>
    <col min="4" max="4" width="8" style="2" customWidth="1"/>
    <col min="5" max="5" width="9" style="51" bestFit="1" customWidth="1"/>
    <col min="6" max="6" width="9" style="53" bestFit="1" customWidth="1"/>
    <col min="7" max="8" width="8.83203125" style="53" bestFit="1" customWidth="1"/>
    <col min="9" max="9" width="9.33203125" style="78" customWidth="1"/>
    <col min="10" max="10" width="13.16015625" style="78" customWidth="1"/>
    <col min="11" max="11" width="16.66015625" style="78" customWidth="1"/>
    <col min="12" max="16384" width="9.33203125" style="2" customWidth="1"/>
  </cols>
  <sheetData>
    <row r="1" spans="1:11" s="16" customFormat="1" ht="58.5" customHeight="1">
      <c r="A1" s="146" t="s">
        <v>420</v>
      </c>
      <c r="B1" s="147"/>
      <c r="C1" s="147"/>
      <c r="D1" s="147"/>
      <c r="E1" s="147"/>
      <c r="F1" s="37"/>
      <c r="G1" s="37"/>
      <c r="H1" s="37"/>
      <c r="I1" s="75"/>
      <c r="J1" s="75"/>
      <c r="K1" s="75"/>
    </row>
    <row r="2" spans="1:11" s="32" customFormat="1" ht="63.75">
      <c r="A2" s="1" t="s">
        <v>198</v>
      </c>
      <c r="B2" s="1" t="s">
        <v>199</v>
      </c>
      <c r="C2" s="4" t="s">
        <v>439</v>
      </c>
      <c r="D2" s="1"/>
      <c r="E2" s="18" t="s">
        <v>416</v>
      </c>
      <c r="F2" s="31" t="s">
        <v>417</v>
      </c>
      <c r="G2" s="18" t="s">
        <v>418</v>
      </c>
      <c r="H2" s="4" t="s">
        <v>419</v>
      </c>
      <c r="I2" s="76" t="s">
        <v>423</v>
      </c>
      <c r="J2" s="76" t="s">
        <v>432</v>
      </c>
      <c r="K2" s="76" t="s">
        <v>434</v>
      </c>
    </row>
    <row r="3" spans="1:11" ht="14.25" customHeight="1">
      <c r="A3" s="3" t="s">
        <v>202</v>
      </c>
      <c r="B3" s="3" t="s">
        <v>388</v>
      </c>
      <c r="C3" s="3" t="s">
        <v>32</v>
      </c>
      <c r="D3" s="3" t="s">
        <v>201</v>
      </c>
      <c r="E3" s="17">
        <v>25</v>
      </c>
      <c r="F3" s="38">
        <v>20</v>
      </c>
      <c r="G3" s="39">
        <v>23</v>
      </c>
      <c r="H3" s="39">
        <v>24</v>
      </c>
      <c r="I3" s="82">
        <f>AVERAGE(E3:G3)</f>
        <v>22.666666666666668</v>
      </c>
      <c r="J3" s="77">
        <f>H3-I3</f>
        <v>1.3333333333333321</v>
      </c>
      <c r="K3" s="77"/>
    </row>
    <row r="4" spans="1:11" s="12" customFormat="1" ht="14.25" customHeight="1">
      <c r="A4" s="10"/>
      <c r="B4" s="33" t="s">
        <v>166</v>
      </c>
      <c r="C4" s="33"/>
      <c r="D4" s="33"/>
      <c r="E4" s="36">
        <f>SUM(E3)</f>
        <v>25</v>
      </c>
      <c r="F4" s="40">
        <f>SUM(F3)</f>
        <v>20</v>
      </c>
      <c r="G4" s="41">
        <v>23</v>
      </c>
      <c r="H4" s="41">
        <v>24</v>
      </c>
      <c r="I4" s="82">
        <f aca="true" t="shared" si="0" ref="I4:I67">AVERAGE(E4:G4)</f>
        <v>22.666666666666668</v>
      </c>
      <c r="J4" s="77">
        <f aca="true" t="shared" si="1" ref="J4:J67">H4-I4</f>
        <v>1.3333333333333321</v>
      </c>
      <c r="K4" s="77">
        <f aca="true" t="shared" si="2" ref="K4:K67">H4/I4*100-100</f>
        <v>5.882352941176478</v>
      </c>
    </row>
    <row r="5" spans="1:11" ht="14.25" customHeight="1">
      <c r="A5" s="3" t="s">
        <v>202</v>
      </c>
      <c r="B5" s="3" t="s">
        <v>11</v>
      </c>
      <c r="C5" s="3" t="s">
        <v>355</v>
      </c>
      <c r="D5" s="3" t="s">
        <v>201</v>
      </c>
      <c r="E5" s="21">
        <v>7</v>
      </c>
      <c r="F5" s="42">
        <v>16</v>
      </c>
      <c r="G5" s="39">
        <v>12</v>
      </c>
      <c r="H5" s="4">
        <v>12</v>
      </c>
      <c r="I5" s="82">
        <f t="shared" si="0"/>
        <v>11.666666666666666</v>
      </c>
      <c r="J5" s="77">
        <f t="shared" si="1"/>
        <v>0.3333333333333339</v>
      </c>
      <c r="K5" s="77">
        <f t="shared" si="2"/>
        <v>2.8571428571428754</v>
      </c>
    </row>
    <row r="6" spans="1:11" s="12" customFormat="1" ht="14.25" customHeight="1">
      <c r="A6" s="10"/>
      <c r="B6" s="33" t="s">
        <v>165</v>
      </c>
      <c r="C6" s="33"/>
      <c r="D6" s="33"/>
      <c r="E6" s="36">
        <f>SUM(E5)</f>
        <v>7</v>
      </c>
      <c r="F6" s="36">
        <f>SUM(F5)</f>
        <v>16</v>
      </c>
      <c r="G6" s="36">
        <f>SUM(G5)</f>
        <v>12</v>
      </c>
      <c r="H6" s="36">
        <f>SUM(H5)</f>
        <v>12</v>
      </c>
      <c r="I6" s="82">
        <f t="shared" si="0"/>
        <v>11.666666666666666</v>
      </c>
      <c r="J6" s="77">
        <f t="shared" si="1"/>
        <v>0.3333333333333339</v>
      </c>
      <c r="K6" s="77">
        <f t="shared" si="2"/>
        <v>2.8571428571428754</v>
      </c>
    </row>
    <row r="7" spans="1:11" ht="14.25" customHeight="1">
      <c r="A7" s="3" t="s">
        <v>202</v>
      </c>
      <c r="B7" s="3" t="s">
        <v>9</v>
      </c>
      <c r="C7" s="3" t="s">
        <v>13</v>
      </c>
      <c r="D7" s="3" t="s">
        <v>200</v>
      </c>
      <c r="E7" s="21">
        <v>0</v>
      </c>
      <c r="F7" s="38">
        <v>0</v>
      </c>
      <c r="G7" s="39">
        <v>0</v>
      </c>
      <c r="H7" s="39">
        <v>0</v>
      </c>
      <c r="I7" s="82">
        <f t="shared" si="0"/>
        <v>0</v>
      </c>
      <c r="J7" s="77">
        <f t="shared" si="1"/>
        <v>0</v>
      </c>
      <c r="K7" s="77">
        <v>0</v>
      </c>
    </row>
    <row r="8" spans="1:11" ht="14.25" customHeight="1">
      <c r="A8" s="3" t="s">
        <v>202</v>
      </c>
      <c r="B8" s="1" t="s">
        <v>395</v>
      </c>
      <c r="C8" s="3" t="s">
        <v>14</v>
      </c>
      <c r="D8" s="19" t="s">
        <v>201</v>
      </c>
      <c r="E8" s="21">
        <v>0</v>
      </c>
      <c r="F8" s="38">
        <v>0</v>
      </c>
      <c r="G8" s="39">
        <v>0</v>
      </c>
      <c r="H8" s="39">
        <v>0</v>
      </c>
      <c r="I8" s="82">
        <f t="shared" si="0"/>
        <v>0</v>
      </c>
      <c r="J8" s="77">
        <f t="shared" si="1"/>
        <v>0</v>
      </c>
      <c r="K8" s="77">
        <v>0</v>
      </c>
    </row>
    <row r="9" spans="1:11" ht="14.25" customHeight="1">
      <c r="A9" s="3" t="s">
        <v>202</v>
      </c>
      <c r="B9" s="3" t="s">
        <v>10</v>
      </c>
      <c r="C9" s="3" t="s">
        <v>15</v>
      </c>
      <c r="D9" s="3" t="s">
        <v>200</v>
      </c>
      <c r="E9" s="21">
        <v>0</v>
      </c>
      <c r="F9" s="38">
        <v>0</v>
      </c>
      <c r="G9" s="39">
        <v>0</v>
      </c>
      <c r="H9" s="39">
        <v>0</v>
      </c>
      <c r="I9" s="82">
        <f t="shared" si="0"/>
        <v>0</v>
      </c>
      <c r="J9" s="77">
        <f t="shared" si="1"/>
        <v>0</v>
      </c>
      <c r="K9" s="77">
        <v>0</v>
      </c>
    </row>
    <row r="10" spans="1:11" ht="14.25" customHeight="1">
      <c r="A10" s="3" t="s">
        <v>202</v>
      </c>
      <c r="B10" s="3" t="s">
        <v>10</v>
      </c>
      <c r="C10" s="3" t="s">
        <v>15</v>
      </c>
      <c r="D10" s="3" t="s">
        <v>201</v>
      </c>
      <c r="E10" s="22">
        <v>2</v>
      </c>
      <c r="F10" s="38">
        <v>1</v>
      </c>
      <c r="G10" s="39">
        <v>4</v>
      </c>
      <c r="H10" s="39">
        <v>2</v>
      </c>
      <c r="I10" s="82">
        <f t="shared" si="0"/>
        <v>2.3333333333333335</v>
      </c>
      <c r="J10" s="77">
        <f t="shared" si="1"/>
        <v>-0.3333333333333335</v>
      </c>
      <c r="K10" s="77">
        <f t="shared" si="2"/>
        <v>-14.285714285714292</v>
      </c>
    </row>
    <row r="11" spans="1:11" ht="14.25" customHeight="1">
      <c r="A11" s="3" t="s">
        <v>202</v>
      </c>
      <c r="B11" s="3" t="s">
        <v>12</v>
      </c>
      <c r="C11" s="3" t="s">
        <v>16</v>
      </c>
      <c r="D11" s="3" t="s">
        <v>201</v>
      </c>
      <c r="E11" s="21">
        <v>12</v>
      </c>
      <c r="F11" s="38">
        <v>19</v>
      </c>
      <c r="G11" s="39">
        <v>19</v>
      </c>
      <c r="H11" s="39">
        <v>17</v>
      </c>
      <c r="I11" s="82">
        <f t="shared" si="0"/>
        <v>16.666666666666668</v>
      </c>
      <c r="J11" s="77">
        <f t="shared" si="1"/>
        <v>0.33333333333333215</v>
      </c>
      <c r="K11" s="77">
        <f t="shared" si="2"/>
        <v>2</v>
      </c>
    </row>
    <row r="12" spans="1:11" ht="14.25" customHeight="1">
      <c r="A12" s="3" t="s">
        <v>202</v>
      </c>
      <c r="B12" s="3" t="s">
        <v>18</v>
      </c>
      <c r="C12" s="3" t="s">
        <v>17</v>
      </c>
      <c r="D12" s="3" t="s">
        <v>201</v>
      </c>
      <c r="E12" s="21">
        <v>6</v>
      </c>
      <c r="F12" s="38">
        <v>7</v>
      </c>
      <c r="G12" s="39">
        <v>14</v>
      </c>
      <c r="H12" s="39">
        <v>6</v>
      </c>
      <c r="I12" s="82">
        <f t="shared" si="0"/>
        <v>9</v>
      </c>
      <c r="J12" s="77">
        <f t="shared" si="1"/>
        <v>-3</v>
      </c>
      <c r="K12" s="77">
        <f t="shared" si="2"/>
        <v>-33.33333333333334</v>
      </c>
    </row>
    <row r="13" spans="1:11" ht="14.25" customHeight="1">
      <c r="A13" s="3" t="s">
        <v>202</v>
      </c>
      <c r="B13" s="3" t="s">
        <v>22</v>
      </c>
      <c r="C13" s="3" t="s">
        <v>19</v>
      </c>
      <c r="D13" s="3" t="s">
        <v>201</v>
      </c>
      <c r="E13" s="22">
        <v>3</v>
      </c>
      <c r="F13" s="38">
        <v>4</v>
      </c>
      <c r="G13" s="39">
        <v>3</v>
      </c>
      <c r="H13" s="39">
        <v>2</v>
      </c>
      <c r="I13" s="82">
        <f t="shared" si="0"/>
        <v>3.3333333333333335</v>
      </c>
      <c r="J13" s="77">
        <f t="shared" si="1"/>
        <v>-1.3333333333333335</v>
      </c>
      <c r="K13" s="77">
        <f t="shared" si="2"/>
        <v>-40</v>
      </c>
    </row>
    <row r="14" spans="1:11" ht="14.25" customHeight="1">
      <c r="A14" s="3" t="s">
        <v>202</v>
      </c>
      <c r="B14" s="3" t="s">
        <v>22</v>
      </c>
      <c r="C14" s="3" t="s">
        <v>20</v>
      </c>
      <c r="D14" s="3" t="s">
        <v>201</v>
      </c>
      <c r="E14" s="22">
        <v>6</v>
      </c>
      <c r="F14" s="38">
        <v>2</v>
      </c>
      <c r="G14" s="39">
        <v>1</v>
      </c>
      <c r="H14" s="39">
        <v>0</v>
      </c>
      <c r="I14" s="82">
        <f t="shared" si="0"/>
        <v>3</v>
      </c>
      <c r="J14" s="77">
        <f t="shared" si="1"/>
        <v>-3</v>
      </c>
      <c r="K14" s="77">
        <f t="shared" si="2"/>
        <v>-100</v>
      </c>
    </row>
    <row r="15" spans="1:11" ht="14.25" customHeight="1">
      <c r="A15" s="3" t="s">
        <v>202</v>
      </c>
      <c r="B15" s="3" t="s">
        <v>22</v>
      </c>
      <c r="C15" s="3" t="s">
        <v>21</v>
      </c>
      <c r="D15" s="3" t="s">
        <v>201</v>
      </c>
      <c r="E15" s="21">
        <v>4</v>
      </c>
      <c r="F15" s="38">
        <v>1</v>
      </c>
      <c r="G15" s="39">
        <v>1</v>
      </c>
      <c r="H15" s="39">
        <v>2</v>
      </c>
      <c r="I15" s="82">
        <f t="shared" si="0"/>
        <v>2</v>
      </c>
      <c r="J15" s="77">
        <f t="shared" si="1"/>
        <v>0</v>
      </c>
      <c r="K15" s="77">
        <f t="shared" si="2"/>
        <v>0</v>
      </c>
    </row>
    <row r="16" spans="1:11" s="12" customFormat="1" ht="14.25" customHeight="1">
      <c r="A16" s="10"/>
      <c r="B16" s="33" t="s">
        <v>178</v>
      </c>
      <c r="C16" s="33"/>
      <c r="D16" s="33"/>
      <c r="E16" s="36">
        <f>SUM(E7:E15)</f>
        <v>33</v>
      </c>
      <c r="F16" s="36">
        <f>SUM(F7:F15)</f>
        <v>34</v>
      </c>
      <c r="G16" s="36">
        <f>SUM(G7:G15)</f>
        <v>42</v>
      </c>
      <c r="H16" s="36">
        <f>SUM(H7:H15)</f>
        <v>29</v>
      </c>
      <c r="I16" s="82">
        <f t="shared" si="0"/>
        <v>36.333333333333336</v>
      </c>
      <c r="J16" s="77">
        <f t="shared" si="1"/>
        <v>-7.333333333333336</v>
      </c>
      <c r="K16" s="77">
        <f t="shared" si="2"/>
        <v>-20.18348623853211</v>
      </c>
    </row>
    <row r="17" spans="1:11" s="13" customFormat="1" ht="14.25" customHeight="1">
      <c r="A17" s="11"/>
      <c r="B17" s="5" t="s">
        <v>179</v>
      </c>
      <c r="C17" s="5"/>
      <c r="D17" s="5"/>
      <c r="E17" s="55">
        <f>SUM(E4+E6+E16)</f>
        <v>65</v>
      </c>
      <c r="F17" s="43">
        <f>SUM(F4+F6+F16)</f>
        <v>70</v>
      </c>
      <c r="G17" s="44">
        <v>77</v>
      </c>
      <c r="H17" s="44">
        <f>SUM(H4+H6+H16)</f>
        <v>65</v>
      </c>
      <c r="I17" s="82">
        <f t="shared" si="0"/>
        <v>70.66666666666667</v>
      </c>
      <c r="J17" s="77">
        <f t="shared" si="1"/>
        <v>-5.666666666666671</v>
      </c>
      <c r="K17" s="77">
        <f t="shared" si="2"/>
        <v>-8.018867924528308</v>
      </c>
    </row>
    <row r="18" spans="1:11" ht="14.25" customHeight="1">
      <c r="A18" s="3" t="s">
        <v>202</v>
      </c>
      <c r="B18" s="3" t="s">
        <v>18</v>
      </c>
      <c r="C18" s="3" t="s">
        <v>356</v>
      </c>
      <c r="D18" s="3" t="s">
        <v>201</v>
      </c>
      <c r="E18" s="24">
        <v>5</v>
      </c>
      <c r="F18" s="38">
        <v>10</v>
      </c>
      <c r="G18" s="39">
        <v>6</v>
      </c>
      <c r="H18" s="39">
        <v>15</v>
      </c>
      <c r="I18" s="82">
        <f t="shared" si="0"/>
        <v>7</v>
      </c>
      <c r="J18" s="77">
        <f t="shared" si="1"/>
        <v>8</v>
      </c>
      <c r="K18" s="77">
        <f t="shared" si="2"/>
        <v>114.28571428571428</v>
      </c>
    </row>
    <row r="19" spans="1:11" ht="14.25" customHeight="1">
      <c r="A19" s="3" t="s">
        <v>202</v>
      </c>
      <c r="B19" s="3" t="s">
        <v>18</v>
      </c>
      <c r="C19" s="3" t="s">
        <v>358</v>
      </c>
      <c r="D19" s="3" t="s">
        <v>201</v>
      </c>
      <c r="E19" s="24">
        <v>22</v>
      </c>
      <c r="F19" s="38">
        <v>19</v>
      </c>
      <c r="G19" s="39">
        <v>21</v>
      </c>
      <c r="H19" s="39">
        <v>8</v>
      </c>
      <c r="I19" s="82">
        <f t="shared" si="0"/>
        <v>20.666666666666668</v>
      </c>
      <c r="J19" s="77">
        <f t="shared" si="1"/>
        <v>-12.666666666666668</v>
      </c>
      <c r="K19" s="77">
        <f t="shared" si="2"/>
        <v>-61.29032258064516</v>
      </c>
    </row>
    <row r="20" spans="1:11" ht="14.25" customHeight="1">
      <c r="A20" s="3" t="s">
        <v>180</v>
      </c>
      <c r="B20" s="3" t="s">
        <v>349</v>
      </c>
      <c r="C20" s="3" t="s">
        <v>359</v>
      </c>
      <c r="D20" s="3" t="s">
        <v>201</v>
      </c>
      <c r="E20" s="24">
        <v>4</v>
      </c>
      <c r="F20" s="38">
        <v>6</v>
      </c>
      <c r="G20" s="39">
        <v>5</v>
      </c>
      <c r="H20" s="39">
        <v>10</v>
      </c>
      <c r="I20" s="82">
        <f t="shared" si="0"/>
        <v>5</v>
      </c>
      <c r="J20" s="77">
        <f t="shared" si="1"/>
        <v>5</v>
      </c>
      <c r="K20" s="77">
        <f t="shared" si="2"/>
        <v>100</v>
      </c>
    </row>
    <row r="21" spans="1:11" ht="14.25" customHeight="1">
      <c r="A21" s="3" t="s">
        <v>202</v>
      </c>
      <c r="B21" s="3" t="s">
        <v>203</v>
      </c>
      <c r="C21" s="3" t="s">
        <v>357</v>
      </c>
      <c r="D21" s="3" t="s">
        <v>201</v>
      </c>
      <c r="E21" s="24">
        <v>56</v>
      </c>
      <c r="F21" s="38">
        <v>70</v>
      </c>
      <c r="G21" s="39">
        <v>66</v>
      </c>
      <c r="H21" s="39">
        <v>94</v>
      </c>
      <c r="I21" s="82">
        <f t="shared" si="0"/>
        <v>64</v>
      </c>
      <c r="J21" s="77">
        <f t="shared" si="1"/>
        <v>30</v>
      </c>
      <c r="K21" s="77">
        <f t="shared" si="2"/>
        <v>46.875</v>
      </c>
    </row>
    <row r="22" spans="1:11" ht="14.25" customHeight="1">
      <c r="A22" s="3" t="s">
        <v>202</v>
      </c>
      <c r="B22" s="3" t="s">
        <v>204</v>
      </c>
      <c r="C22" s="3" t="s">
        <v>357</v>
      </c>
      <c r="D22" s="3" t="s">
        <v>201</v>
      </c>
      <c r="E22" s="24">
        <v>47</v>
      </c>
      <c r="F22" s="38">
        <v>61</v>
      </c>
      <c r="G22" s="45">
        <v>52</v>
      </c>
      <c r="H22" s="39">
        <v>52</v>
      </c>
      <c r="I22" s="82">
        <f t="shared" si="0"/>
        <v>53.333333333333336</v>
      </c>
      <c r="J22" s="77">
        <f t="shared" si="1"/>
        <v>-1.3333333333333357</v>
      </c>
      <c r="K22" s="77">
        <f t="shared" si="2"/>
        <v>-2.5</v>
      </c>
    </row>
    <row r="23" spans="1:11" ht="14.25" customHeight="1">
      <c r="A23" s="3" t="s">
        <v>180</v>
      </c>
      <c r="B23" s="3" t="s">
        <v>351</v>
      </c>
      <c r="C23" s="3" t="s">
        <v>357</v>
      </c>
      <c r="D23" s="3" t="s">
        <v>201</v>
      </c>
      <c r="E23" s="24">
        <v>15</v>
      </c>
      <c r="F23" s="38">
        <v>10</v>
      </c>
      <c r="G23" s="39">
        <v>14</v>
      </c>
      <c r="H23" s="39">
        <v>14</v>
      </c>
      <c r="I23" s="82">
        <f t="shared" si="0"/>
        <v>13</v>
      </c>
      <c r="J23" s="77">
        <f t="shared" si="1"/>
        <v>1</v>
      </c>
      <c r="K23" s="77">
        <f t="shared" si="2"/>
        <v>7.692307692307693</v>
      </c>
    </row>
    <row r="24" spans="1:11" ht="14.25" customHeight="1">
      <c r="A24" s="3" t="s">
        <v>202</v>
      </c>
      <c r="B24" s="3" t="s">
        <v>205</v>
      </c>
      <c r="C24" s="3" t="s">
        <v>357</v>
      </c>
      <c r="D24" s="3" t="s">
        <v>201</v>
      </c>
      <c r="E24" s="24">
        <v>72</v>
      </c>
      <c r="F24" s="38">
        <v>81</v>
      </c>
      <c r="G24" s="39">
        <v>75</v>
      </c>
      <c r="H24" s="39">
        <v>70</v>
      </c>
      <c r="I24" s="82">
        <f t="shared" si="0"/>
        <v>76</v>
      </c>
      <c r="J24" s="77">
        <f t="shared" si="1"/>
        <v>-6</v>
      </c>
      <c r="K24" s="77">
        <f t="shared" si="2"/>
        <v>-7.89473684210526</v>
      </c>
    </row>
    <row r="25" spans="1:11" ht="14.25" customHeight="1">
      <c r="A25" s="3" t="s">
        <v>202</v>
      </c>
      <c r="B25" s="3" t="s">
        <v>206</v>
      </c>
      <c r="C25" s="3" t="s">
        <v>360</v>
      </c>
      <c r="D25" s="3" t="s">
        <v>201</v>
      </c>
      <c r="E25" s="25">
        <v>35</v>
      </c>
      <c r="F25" s="38">
        <v>33</v>
      </c>
      <c r="G25" s="39">
        <v>29</v>
      </c>
      <c r="H25" s="39">
        <v>29</v>
      </c>
      <c r="I25" s="82">
        <f t="shared" si="0"/>
        <v>32.333333333333336</v>
      </c>
      <c r="J25" s="77">
        <f t="shared" si="1"/>
        <v>-3.3333333333333357</v>
      </c>
      <c r="K25" s="77">
        <f t="shared" si="2"/>
        <v>-10.30927835051547</v>
      </c>
    </row>
    <row r="26" spans="1:11" ht="14.25" customHeight="1">
      <c r="A26" s="3" t="s">
        <v>202</v>
      </c>
      <c r="B26" s="3" t="s">
        <v>18</v>
      </c>
      <c r="C26" s="3" t="s">
        <v>368</v>
      </c>
      <c r="D26" s="3" t="s">
        <v>201</v>
      </c>
      <c r="E26" s="24">
        <v>25</v>
      </c>
      <c r="F26" s="38">
        <v>21</v>
      </c>
      <c r="G26" s="39">
        <v>15</v>
      </c>
      <c r="H26" s="39">
        <v>23</v>
      </c>
      <c r="I26" s="82">
        <f t="shared" si="0"/>
        <v>20.333333333333332</v>
      </c>
      <c r="J26" s="77">
        <f t="shared" si="1"/>
        <v>2.666666666666668</v>
      </c>
      <c r="K26" s="77">
        <f t="shared" si="2"/>
        <v>13.114754098360663</v>
      </c>
    </row>
    <row r="27" spans="1:11" ht="14.25" customHeight="1">
      <c r="A27" s="3" t="s">
        <v>202</v>
      </c>
      <c r="B27" s="3" t="s">
        <v>18</v>
      </c>
      <c r="C27" s="3" t="s">
        <v>367</v>
      </c>
      <c r="D27" s="3" t="s">
        <v>201</v>
      </c>
      <c r="E27" s="25">
        <v>15</v>
      </c>
      <c r="F27" s="38">
        <v>7</v>
      </c>
      <c r="G27" s="39">
        <v>11</v>
      </c>
      <c r="H27" s="39">
        <v>8</v>
      </c>
      <c r="I27" s="82">
        <f t="shared" si="0"/>
        <v>11</v>
      </c>
      <c r="J27" s="77">
        <f t="shared" si="1"/>
        <v>-3</v>
      </c>
      <c r="K27" s="77">
        <f t="shared" si="2"/>
        <v>-27.272727272727266</v>
      </c>
    </row>
    <row r="28" spans="1:11" ht="14.25" customHeight="1">
      <c r="A28" s="3" t="s">
        <v>202</v>
      </c>
      <c r="B28" s="3" t="s">
        <v>207</v>
      </c>
      <c r="C28" s="3" t="s">
        <v>361</v>
      </c>
      <c r="D28" s="3" t="s">
        <v>201</v>
      </c>
      <c r="E28" s="25">
        <v>6</v>
      </c>
      <c r="F28" s="38">
        <v>15</v>
      </c>
      <c r="G28" s="45">
        <v>7</v>
      </c>
      <c r="H28" s="39">
        <v>10</v>
      </c>
      <c r="I28" s="82">
        <f t="shared" si="0"/>
        <v>9.333333333333334</v>
      </c>
      <c r="J28" s="77">
        <f t="shared" si="1"/>
        <v>0.6666666666666661</v>
      </c>
      <c r="K28" s="77">
        <f t="shared" si="2"/>
        <v>7.142857142857139</v>
      </c>
    </row>
    <row r="29" spans="1:11" ht="14.25" customHeight="1">
      <c r="A29" s="3" t="s">
        <v>202</v>
      </c>
      <c r="B29" s="3" t="s">
        <v>18</v>
      </c>
      <c r="C29" s="3" t="s">
        <v>362</v>
      </c>
      <c r="D29" s="3" t="s">
        <v>201</v>
      </c>
      <c r="E29" s="24">
        <v>7</v>
      </c>
      <c r="F29" s="38">
        <v>12</v>
      </c>
      <c r="G29" s="45">
        <v>9</v>
      </c>
      <c r="H29" s="39">
        <v>12</v>
      </c>
      <c r="I29" s="82">
        <f t="shared" si="0"/>
        <v>9.333333333333334</v>
      </c>
      <c r="J29" s="77">
        <f t="shared" si="1"/>
        <v>2.666666666666666</v>
      </c>
      <c r="K29" s="77">
        <f t="shared" si="2"/>
        <v>28.571428571428555</v>
      </c>
    </row>
    <row r="30" spans="1:11" ht="14.25" customHeight="1">
      <c r="A30" s="3" t="s">
        <v>202</v>
      </c>
      <c r="B30" s="3" t="s">
        <v>18</v>
      </c>
      <c r="C30" s="3" t="s">
        <v>363</v>
      </c>
      <c r="D30" s="3" t="s">
        <v>201</v>
      </c>
      <c r="E30" s="24">
        <v>13</v>
      </c>
      <c r="F30" s="38">
        <v>11</v>
      </c>
      <c r="G30" s="39">
        <v>7</v>
      </c>
      <c r="H30" s="39">
        <v>2</v>
      </c>
      <c r="I30" s="82">
        <f t="shared" si="0"/>
        <v>10.333333333333334</v>
      </c>
      <c r="J30" s="77">
        <f t="shared" si="1"/>
        <v>-8.333333333333334</v>
      </c>
      <c r="K30" s="77">
        <f t="shared" si="2"/>
        <v>-80.64516129032258</v>
      </c>
    </row>
    <row r="31" spans="1:11" ht="14.25" customHeight="1">
      <c r="A31" s="3" t="s">
        <v>202</v>
      </c>
      <c r="B31" s="3" t="s">
        <v>18</v>
      </c>
      <c r="C31" s="3" t="s">
        <v>364</v>
      </c>
      <c r="D31" s="3" t="s">
        <v>201</v>
      </c>
      <c r="E31" s="25">
        <v>9</v>
      </c>
      <c r="F31" s="38">
        <v>11</v>
      </c>
      <c r="G31" s="39">
        <v>13</v>
      </c>
      <c r="H31" s="39">
        <v>11</v>
      </c>
      <c r="I31" s="82">
        <f t="shared" si="0"/>
        <v>11</v>
      </c>
      <c r="J31" s="77">
        <f t="shared" si="1"/>
        <v>0</v>
      </c>
      <c r="K31" s="77">
        <f t="shared" si="2"/>
        <v>0</v>
      </c>
    </row>
    <row r="32" spans="1:11" ht="14.25" customHeight="1">
      <c r="A32" s="3" t="s">
        <v>202</v>
      </c>
      <c r="B32" s="3" t="s">
        <v>209</v>
      </c>
      <c r="C32" s="3" t="s">
        <v>365</v>
      </c>
      <c r="D32" s="3" t="s">
        <v>201</v>
      </c>
      <c r="E32" s="24">
        <v>17</v>
      </c>
      <c r="F32" s="38">
        <v>13</v>
      </c>
      <c r="G32" s="39">
        <v>11</v>
      </c>
      <c r="H32" s="39">
        <v>12</v>
      </c>
      <c r="I32" s="82">
        <f t="shared" si="0"/>
        <v>13.666666666666666</v>
      </c>
      <c r="J32" s="77">
        <f t="shared" si="1"/>
        <v>-1.666666666666666</v>
      </c>
      <c r="K32" s="77">
        <f t="shared" si="2"/>
        <v>-12.195121951219505</v>
      </c>
    </row>
    <row r="33" spans="1:11" ht="14.25" customHeight="1">
      <c r="A33" s="3" t="s">
        <v>202</v>
      </c>
      <c r="B33" s="3" t="s">
        <v>208</v>
      </c>
      <c r="C33" s="3" t="s">
        <v>366</v>
      </c>
      <c r="D33" s="3" t="s">
        <v>201</v>
      </c>
      <c r="E33" s="24">
        <v>36</v>
      </c>
      <c r="F33" s="38">
        <v>32</v>
      </c>
      <c r="G33" s="39">
        <v>41</v>
      </c>
      <c r="H33" s="39">
        <v>47</v>
      </c>
      <c r="I33" s="82">
        <f t="shared" si="0"/>
        <v>36.333333333333336</v>
      </c>
      <c r="J33" s="77">
        <f t="shared" si="1"/>
        <v>10.666666666666664</v>
      </c>
      <c r="K33" s="77">
        <f t="shared" si="2"/>
        <v>29.35779816513761</v>
      </c>
    </row>
    <row r="34" spans="1:11" ht="14.25" customHeight="1">
      <c r="A34" s="3" t="s">
        <v>202</v>
      </c>
      <c r="B34" s="3" t="s">
        <v>11</v>
      </c>
      <c r="C34" s="3" t="s">
        <v>369</v>
      </c>
      <c r="D34" s="3" t="s">
        <v>201</v>
      </c>
      <c r="E34" s="25">
        <v>12</v>
      </c>
      <c r="F34" s="38">
        <v>11</v>
      </c>
      <c r="G34" s="39">
        <v>18</v>
      </c>
      <c r="H34" s="39">
        <v>16</v>
      </c>
      <c r="I34" s="82">
        <f t="shared" si="0"/>
        <v>13.666666666666666</v>
      </c>
      <c r="J34" s="77">
        <f t="shared" si="1"/>
        <v>2.333333333333334</v>
      </c>
      <c r="K34" s="77">
        <f t="shared" si="2"/>
        <v>17.073170731707336</v>
      </c>
    </row>
    <row r="35" spans="1:11" ht="14.25" customHeight="1">
      <c r="A35" s="3" t="s">
        <v>202</v>
      </c>
      <c r="B35" s="3" t="s">
        <v>18</v>
      </c>
      <c r="C35" s="3" t="s">
        <v>370</v>
      </c>
      <c r="D35" s="3" t="s">
        <v>201</v>
      </c>
      <c r="E35" s="24">
        <v>8</v>
      </c>
      <c r="F35" s="38">
        <v>5</v>
      </c>
      <c r="G35" s="39">
        <v>10</v>
      </c>
      <c r="H35" s="39">
        <v>12</v>
      </c>
      <c r="I35" s="82">
        <f t="shared" si="0"/>
        <v>7.666666666666667</v>
      </c>
      <c r="J35" s="77">
        <f t="shared" si="1"/>
        <v>4.333333333333333</v>
      </c>
      <c r="K35" s="77">
        <f t="shared" si="2"/>
        <v>56.52173913043475</v>
      </c>
    </row>
    <row r="36" spans="1:11" ht="14.25" customHeight="1">
      <c r="A36" s="3" t="s">
        <v>202</v>
      </c>
      <c r="B36" s="3" t="s">
        <v>18</v>
      </c>
      <c r="C36" s="3" t="s">
        <v>371</v>
      </c>
      <c r="D36" s="3" t="s">
        <v>201</v>
      </c>
      <c r="E36" s="24">
        <v>28</v>
      </c>
      <c r="F36" s="38">
        <v>31</v>
      </c>
      <c r="G36" s="45">
        <v>26</v>
      </c>
      <c r="H36" s="39">
        <v>16</v>
      </c>
      <c r="I36" s="82">
        <f t="shared" si="0"/>
        <v>28.333333333333332</v>
      </c>
      <c r="J36" s="77">
        <f t="shared" si="1"/>
        <v>-12.333333333333332</v>
      </c>
      <c r="K36" s="77">
        <f t="shared" si="2"/>
        <v>-43.529411764705884</v>
      </c>
    </row>
    <row r="37" spans="1:11" ht="14.25" customHeight="1">
      <c r="A37" s="3" t="s">
        <v>202</v>
      </c>
      <c r="B37" s="3" t="s">
        <v>210</v>
      </c>
      <c r="C37" s="3" t="s">
        <v>372</v>
      </c>
      <c r="D37" s="3" t="s">
        <v>201</v>
      </c>
      <c r="E37" s="25">
        <v>18</v>
      </c>
      <c r="F37" s="38">
        <v>9</v>
      </c>
      <c r="G37" s="39">
        <v>22</v>
      </c>
      <c r="H37" s="39">
        <v>13</v>
      </c>
      <c r="I37" s="82">
        <f t="shared" si="0"/>
        <v>16.333333333333332</v>
      </c>
      <c r="J37" s="77">
        <f t="shared" si="1"/>
        <v>-3.333333333333332</v>
      </c>
      <c r="K37" s="77">
        <f t="shared" si="2"/>
        <v>-20.408163265306115</v>
      </c>
    </row>
    <row r="38" spans="1:11" ht="14.25" customHeight="1">
      <c r="A38" s="3" t="s">
        <v>202</v>
      </c>
      <c r="B38" s="3" t="s">
        <v>339</v>
      </c>
      <c r="C38" s="3" t="s">
        <v>373</v>
      </c>
      <c r="D38" s="3" t="s">
        <v>201</v>
      </c>
      <c r="E38" s="25">
        <v>4</v>
      </c>
      <c r="F38" s="38">
        <v>3</v>
      </c>
      <c r="G38" s="45">
        <v>6</v>
      </c>
      <c r="H38" s="39">
        <v>7</v>
      </c>
      <c r="I38" s="82">
        <f t="shared" si="0"/>
        <v>4.333333333333333</v>
      </c>
      <c r="J38" s="77">
        <f t="shared" si="1"/>
        <v>2.666666666666667</v>
      </c>
      <c r="K38" s="77">
        <f t="shared" si="2"/>
        <v>61.53846153846155</v>
      </c>
    </row>
    <row r="39" spans="1:11" ht="14.25" customHeight="1">
      <c r="A39" s="3" t="s">
        <v>202</v>
      </c>
      <c r="B39" s="3" t="s">
        <v>211</v>
      </c>
      <c r="C39" s="3" t="s">
        <v>374</v>
      </c>
      <c r="D39" s="3" t="s">
        <v>201</v>
      </c>
      <c r="E39" s="24">
        <v>58</v>
      </c>
      <c r="F39" s="38">
        <v>59</v>
      </c>
      <c r="G39" s="39">
        <v>51</v>
      </c>
      <c r="H39" s="39">
        <v>63</v>
      </c>
      <c r="I39" s="82">
        <f t="shared" si="0"/>
        <v>56</v>
      </c>
      <c r="J39" s="77">
        <f t="shared" si="1"/>
        <v>7</v>
      </c>
      <c r="K39" s="77">
        <f t="shared" si="2"/>
        <v>12.5</v>
      </c>
    </row>
    <row r="40" spans="1:11" ht="14.25" customHeight="1">
      <c r="A40" s="3" t="s">
        <v>202</v>
      </c>
      <c r="B40" s="3" t="s">
        <v>18</v>
      </c>
      <c r="C40" s="3" t="s">
        <v>375</v>
      </c>
      <c r="D40" s="3" t="s">
        <v>201</v>
      </c>
      <c r="E40" s="24">
        <v>18</v>
      </c>
      <c r="F40" s="38">
        <v>22</v>
      </c>
      <c r="G40" s="39">
        <v>22</v>
      </c>
      <c r="H40" s="39">
        <v>7</v>
      </c>
      <c r="I40" s="82">
        <f t="shared" si="0"/>
        <v>20.666666666666668</v>
      </c>
      <c r="J40" s="77">
        <f t="shared" si="1"/>
        <v>-13.666666666666668</v>
      </c>
      <c r="K40" s="77">
        <f t="shared" si="2"/>
        <v>-66.12903225806451</v>
      </c>
    </row>
    <row r="41" spans="1:11" ht="14.25" customHeight="1">
      <c r="A41" s="3" t="s">
        <v>202</v>
      </c>
      <c r="B41" s="3" t="s">
        <v>18</v>
      </c>
      <c r="C41" s="3" t="s">
        <v>376</v>
      </c>
      <c r="D41" s="3" t="s">
        <v>201</v>
      </c>
      <c r="E41" s="25">
        <v>15</v>
      </c>
      <c r="F41" s="38">
        <v>20</v>
      </c>
      <c r="G41" s="39">
        <v>16</v>
      </c>
      <c r="H41" s="39">
        <v>15</v>
      </c>
      <c r="I41" s="82">
        <f t="shared" si="0"/>
        <v>17</v>
      </c>
      <c r="J41" s="77">
        <f t="shared" si="1"/>
        <v>-2</v>
      </c>
      <c r="K41" s="77">
        <f t="shared" si="2"/>
        <v>-11.764705882352942</v>
      </c>
    </row>
    <row r="42" spans="1:11" ht="14.25" customHeight="1">
      <c r="A42" s="3" t="s">
        <v>202</v>
      </c>
      <c r="B42" s="3" t="s">
        <v>18</v>
      </c>
      <c r="C42" s="3" t="s">
        <v>377</v>
      </c>
      <c r="D42" s="3" t="s">
        <v>201</v>
      </c>
      <c r="E42" s="24">
        <v>40</v>
      </c>
      <c r="F42" s="38">
        <v>35</v>
      </c>
      <c r="G42" s="39">
        <v>34</v>
      </c>
      <c r="H42" s="39">
        <v>33</v>
      </c>
      <c r="I42" s="82">
        <f t="shared" si="0"/>
        <v>36.333333333333336</v>
      </c>
      <c r="J42" s="77">
        <f t="shared" si="1"/>
        <v>-3.3333333333333357</v>
      </c>
      <c r="K42" s="77">
        <f t="shared" si="2"/>
        <v>-9.174311926605512</v>
      </c>
    </row>
    <row r="43" spans="1:11" ht="14.25" customHeight="1">
      <c r="A43" s="3" t="s">
        <v>202</v>
      </c>
      <c r="B43" s="3" t="s">
        <v>212</v>
      </c>
      <c r="C43" s="3" t="s">
        <v>378</v>
      </c>
      <c r="D43" s="3" t="s">
        <v>201</v>
      </c>
      <c r="E43" s="24">
        <v>40</v>
      </c>
      <c r="F43" s="38">
        <v>44</v>
      </c>
      <c r="G43" s="39">
        <v>61</v>
      </c>
      <c r="H43" s="39">
        <v>57</v>
      </c>
      <c r="I43" s="82">
        <f t="shared" si="0"/>
        <v>48.333333333333336</v>
      </c>
      <c r="J43" s="77">
        <f t="shared" si="1"/>
        <v>8.666666666666664</v>
      </c>
      <c r="K43" s="77">
        <f t="shared" si="2"/>
        <v>17.931034482758605</v>
      </c>
    </row>
    <row r="44" spans="1:11" ht="14.25" customHeight="1">
      <c r="A44" s="3" t="s">
        <v>202</v>
      </c>
      <c r="B44" s="3" t="s">
        <v>18</v>
      </c>
      <c r="C44" s="3" t="s">
        <v>167</v>
      </c>
      <c r="D44" s="3" t="s">
        <v>201</v>
      </c>
      <c r="E44" s="24">
        <v>10</v>
      </c>
      <c r="F44" s="38">
        <v>9</v>
      </c>
      <c r="G44" s="39">
        <v>5</v>
      </c>
      <c r="H44" s="39">
        <v>2</v>
      </c>
      <c r="I44" s="82">
        <f t="shared" si="0"/>
        <v>8</v>
      </c>
      <c r="J44" s="77">
        <f t="shared" si="1"/>
        <v>-6</v>
      </c>
      <c r="K44" s="77">
        <f t="shared" si="2"/>
        <v>-75</v>
      </c>
    </row>
    <row r="45" spans="1:11" ht="14.25" customHeight="1">
      <c r="A45" s="3" t="s">
        <v>202</v>
      </c>
      <c r="B45" s="3" t="s">
        <v>5</v>
      </c>
      <c r="C45" s="3" t="s">
        <v>168</v>
      </c>
      <c r="D45" s="3" t="s">
        <v>201</v>
      </c>
      <c r="E45" s="24">
        <v>3</v>
      </c>
      <c r="F45" s="38">
        <v>7</v>
      </c>
      <c r="G45" s="39">
        <v>10</v>
      </c>
      <c r="H45" s="39">
        <v>7</v>
      </c>
      <c r="I45" s="82">
        <f t="shared" si="0"/>
        <v>6.666666666666667</v>
      </c>
      <c r="J45" s="77">
        <f t="shared" si="1"/>
        <v>0.33333333333333304</v>
      </c>
      <c r="K45" s="77">
        <f t="shared" si="2"/>
        <v>5</v>
      </c>
    </row>
    <row r="46" spans="1:11" ht="14.25" customHeight="1">
      <c r="A46" s="3" t="s">
        <v>202</v>
      </c>
      <c r="B46" s="1" t="s">
        <v>415</v>
      </c>
      <c r="C46" s="3" t="s">
        <v>169</v>
      </c>
      <c r="D46" s="3" t="s">
        <v>201</v>
      </c>
      <c r="E46" s="24">
        <v>2</v>
      </c>
      <c r="F46" s="38">
        <v>0</v>
      </c>
      <c r="G46" s="39">
        <v>0</v>
      </c>
      <c r="H46" s="39">
        <v>0</v>
      </c>
      <c r="I46" s="82">
        <f t="shared" si="0"/>
        <v>0.6666666666666666</v>
      </c>
      <c r="J46" s="77">
        <f t="shared" si="1"/>
        <v>-0.6666666666666666</v>
      </c>
      <c r="K46" s="77">
        <f t="shared" si="2"/>
        <v>-100</v>
      </c>
    </row>
    <row r="47" spans="1:11" ht="14.25" customHeight="1">
      <c r="A47" s="3" t="s">
        <v>202</v>
      </c>
      <c r="B47" s="3" t="s">
        <v>22</v>
      </c>
      <c r="C47" s="3" t="s">
        <v>170</v>
      </c>
      <c r="D47" s="3" t="s">
        <v>201</v>
      </c>
      <c r="E47" s="24">
        <v>5</v>
      </c>
      <c r="F47" s="38">
        <v>0</v>
      </c>
      <c r="G47" s="45">
        <v>4</v>
      </c>
      <c r="H47" s="39">
        <v>3</v>
      </c>
      <c r="I47" s="82">
        <f t="shared" si="0"/>
        <v>3</v>
      </c>
      <c r="J47" s="77">
        <f t="shared" si="1"/>
        <v>0</v>
      </c>
      <c r="K47" s="77">
        <f t="shared" si="2"/>
        <v>0</v>
      </c>
    </row>
    <row r="48" spans="1:11" ht="14.25" customHeight="1">
      <c r="A48" s="3" t="s">
        <v>202</v>
      </c>
      <c r="B48" s="3" t="s">
        <v>22</v>
      </c>
      <c r="C48" s="3" t="s">
        <v>171</v>
      </c>
      <c r="D48" s="3" t="s">
        <v>201</v>
      </c>
      <c r="E48" s="26">
        <v>6</v>
      </c>
      <c r="F48" s="38">
        <v>5</v>
      </c>
      <c r="G48" s="39">
        <v>6</v>
      </c>
      <c r="H48" s="39">
        <v>3</v>
      </c>
      <c r="I48" s="82">
        <f t="shared" si="0"/>
        <v>5.666666666666667</v>
      </c>
      <c r="J48" s="77">
        <f t="shared" si="1"/>
        <v>-2.666666666666667</v>
      </c>
      <c r="K48" s="77">
        <f t="shared" si="2"/>
        <v>-47.05882352941176</v>
      </c>
    </row>
    <row r="49" spans="1:11" ht="14.25" customHeight="1">
      <c r="A49" s="3" t="s">
        <v>202</v>
      </c>
      <c r="B49" s="3" t="s">
        <v>22</v>
      </c>
      <c r="C49" s="3" t="s">
        <v>172</v>
      </c>
      <c r="D49" s="3" t="s">
        <v>201</v>
      </c>
      <c r="E49" s="25">
        <v>1</v>
      </c>
      <c r="F49" s="38">
        <v>5</v>
      </c>
      <c r="G49" s="39">
        <v>7</v>
      </c>
      <c r="H49" s="39">
        <v>2</v>
      </c>
      <c r="I49" s="82">
        <f t="shared" si="0"/>
        <v>4.333333333333333</v>
      </c>
      <c r="J49" s="77">
        <f t="shared" si="1"/>
        <v>-2.333333333333333</v>
      </c>
      <c r="K49" s="77">
        <f t="shared" si="2"/>
        <v>-53.84615384615385</v>
      </c>
    </row>
    <row r="50" spans="1:11" ht="14.25" customHeight="1">
      <c r="A50" s="3" t="s">
        <v>202</v>
      </c>
      <c r="B50" s="3" t="s">
        <v>22</v>
      </c>
      <c r="C50" s="3" t="s">
        <v>173</v>
      </c>
      <c r="D50" s="3" t="s">
        <v>201</v>
      </c>
      <c r="E50" s="24">
        <v>5</v>
      </c>
      <c r="F50" s="38">
        <v>8</v>
      </c>
      <c r="G50" s="39">
        <v>3</v>
      </c>
      <c r="H50" s="39">
        <v>4</v>
      </c>
      <c r="I50" s="82">
        <f t="shared" si="0"/>
        <v>5.333333333333333</v>
      </c>
      <c r="J50" s="77">
        <f t="shared" si="1"/>
        <v>-1.333333333333333</v>
      </c>
      <c r="K50" s="77">
        <f t="shared" si="2"/>
        <v>-25</v>
      </c>
    </row>
    <row r="51" spans="1:11" ht="14.25" customHeight="1">
      <c r="A51" s="3" t="s">
        <v>202</v>
      </c>
      <c r="B51" s="3" t="s">
        <v>389</v>
      </c>
      <c r="C51" s="3" t="s">
        <v>174</v>
      </c>
      <c r="D51" s="3" t="s">
        <v>201</v>
      </c>
      <c r="E51" s="24">
        <v>3</v>
      </c>
      <c r="F51" s="38">
        <v>0</v>
      </c>
      <c r="G51" s="45">
        <v>7</v>
      </c>
      <c r="H51" s="39">
        <v>0</v>
      </c>
      <c r="I51" s="82">
        <f t="shared" si="0"/>
        <v>3.3333333333333335</v>
      </c>
      <c r="J51" s="77">
        <f t="shared" si="1"/>
        <v>-3.3333333333333335</v>
      </c>
      <c r="K51" s="77">
        <f t="shared" si="2"/>
        <v>-100</v>
      </c>
    </row>
    <row r="52" spans="1:11" ht="14.25" customHeight="1">
      <c r="A52" s="3" t="s">
        <v>202</v>
      </c>
      <c r="B52" s="3" t="s">
        <v>22</v>
      </c>
      <c r="C52" s="3" t="s">
        <v>175</v>
      </c>
      <c r="D52" s="3" t="s">
        <v>201</v>
      </c>
      <c r="E52" s="24">
        <v>6</v>
      </c>
      <c r="F52" s="38">
        <v>6</v>
      </c>
      <c r="G52" s="39">
        <v>10</v>
      </c>
      <c r="H52" s="39">
        <v>5</v>
      </c>
      <c r="I52" s="82">
        <f t="shared" si="0"/>
        <v>7.333333333333333</v>
      </c>
      <c r="J52" s="77">
        <f t="shared" si="1"/>
        <v>-2.333333333333333</v>
      </c>
      <c r="K52" s="77">
        <f t="shared" si="2"/>
        <v>-31.818181818181813</v>
      </c>
    </row>
    <row r="53" spans="1:11" ht="14.25" customHeight="1">
      <c r="A53" s="3" t="s">
        <v>202</v>
      </c>
      <c r="B53" s="3" t="s">
        <v>22</v>
      </c>
      <c r="C53" s="3" t="s">
        <v>176</v>
      </c>
      <c r="D53" s="3" t="s">
        <v>201</v>
      </c>
      <c r="E53" s="24">
        <v>8</v>
      </c>
      <c r="F53" s="38">
        <v>4</v>
      </c>
      <c r="G53" s="39">
        <v>3</v>
      </c>
      <c r="H53" s="39">
        <v>2</v>
      </c>
      <c r="I53" s="82">
        <f t="shared" si="0"/>
        <v>5</v>
      </c>
      <c r="J53" s="77">
        <f t="shared" si="1"/>
        <v>-3</v>
      </c>
      <c r="K53" s="77">
        <f t="shared" si="2"/>
        <v>-60</v>
      </c>
    </row>
    <row r="54" spans="1:11" ht="14.25" customHeight="1">
      <c r="A54" s="3" t="s">
        <v>202</v>
      </c>
      <c r="B54" s="3" t="s">
        <v>22</v>
      </c>
      <c r="C54" s="3" t="s">
        <v>177</v>
      </c>
      <c r="D54" s="3" t="s">
        <v>201</v>
      </c>
      <c r="E54" s="24">
        <v>1</v>
      </c>
      <c r="F54" s="38">
        <v>3</v>
      </c>
      <c r="G54" s="39">
        <v>4</v>
      </c>
      <c r="H54" s="39">
        <v>4</v>
      </c>
      <c r="I54" s="82">
        <f t="shared" si="0"/>
        <v>2.6666666666666665</v>
      </c>
      <c r="J54" s="77">
        <f t="shared" si="1"/>
        <v>1.3333333333333335</v>
      </c>
      <c r="K54" s="77">
        <f t="shared" si="2"/>
        <v>50</v>
      </c>
    </row>
    <row r="55" spans="1:11" ht="14.25" customHeight="1">
      <c r="A55" s="3" t="s">
        <v>202</v>
      </c>
      <c r="B55" s="3" t="s">
        <v>22</v>
      </c>
      <c r="C55" s="3" t="s">
        <v>393</v>
      </c>
      <c r="D55" s="3" t="s">
        <v>201</v>
      </c>
      <c r="E55" s="25">
        <v>11</v>
      </c>
      <c r="F55" s="38">
        <v>13</v>
      </c>
      <c r="G55" s="39">
        <v>12</v>
      </c>
      <c r="H55" s="39">
        <v>6</v>
      </c>
      <c r="I55" s="82">
        <f t="shared" si="0"/>
        <v>12</v>
      </c>
      <c r="J55" s="77">
        <f t="shared" si="1"/>
        <v>-6</v>
      </c>
      <c r="K55" s="77">
        <f t="shared" si="2"/>
        <v>-50</v>
      </c>
    </row>
    <row r="56" spans="1:11" ht="14.25" customHeight="1">
      <c r="A56" s="3" t="s">
        <v>202</v>
      </c>
      <c r="B56" s="1" t="s">
        <v>395</v>
      </c>
      <c r="C56" s="3" t="s">
        <v>408</v>
      </c>
      <c r="D56" s="19" t="s">
        <v>201</v>
      </c>
      <c r="E56" s="24">
        <v>5</v>
      </c>
      <c r="F56" s="38">
        <v>0</v>
      </c>
      <c r="G56" s="39">
        <v>0</v>
      </c>
      <c r="H56" s="39">
        <v>0</v>
      </c>
      <c r="I56" s="82">
        <f t="shared" si="0"/>
        <v>1.6666666666666667</v>
      </c>
      <c r="J56" s="77">
        <f t="shared" si="1"/>
        <v>-1.6666666666666667</v>
      </c>
      <c r="K56" s="77">
        <f t="shared" si="2"/>
        <v>-100</v>
      </c>
    </row>
    <row r="57" spans="1:11" ht="14.25" customHeight="1">
      <c r="A57" s="3" t="s">
        <v>202</v>
      </c>
      <c r="B57" s="3" t="s">
        <v>22</v>
      </c>
      <c r="C57" s="3" t="s">
        <v>223</v>
      </c>
      <c r="D57" s="3" t="s">
        <v>201</v>
      </c>
      <c r="E57" s="25">
        <v>5</v>
      </c>
      <c r="F57" s="38">
        <v>5</v>
      </c>
      <c r="G57" s="39">
        <v>6</v>
      </c>
      <c r="H57" s="39">
        <v>0</v>
      </c>
      <c r="I57" s="82">
        <f t="shared" si="0"/>
        <v>5.333333333333333</v>
      </c>
      <c r="J57" s="77">
        <f t="shared" si="1"/>
        <v>-5.333333333333333</v>
      </c>
      <c r="K57" s="77">
        <f t="shared" si="2"/>
        <v>-100</v>
      </c>
    </row>
    <row r="58" spans="1:11" ht="14.25" customHeight="1">
      <c r="A58" s="3" t="s">
        <v>202</v>
      </c>
      <c r="B58" s="3" t="s">
        <v>22</v>
      </c>
      <c r="C58" s="3" t="s">
        <v>224</v>
      </c>
      <c r="D58" s="3" t="s">
        <v>201</v>
      </c>
      <c r="E58" s="24">
        <v>3</v>
      </c>
      <c r="F58" s="38">
        <v>7</v>
      </c>
      <c r="G58" s="45">
        <v>4</v>
      </c>
      <c r="H58" s="39">
        <v>3</v>
      </c>
      <c r="I58" s="82">
        <f t="shared" si="0"/>
        <v>4.666666666666667</v>
      </c>
      <c r="J58" s="77">
        <f t="shared" si="1"/>
        <v>-1.666666666666667</v>
      </c>
      <c r="K58" s="77">
        <f t="shared" si="2"/>
        <v>-35.71428571428572</v>
      </c>
    </row>
    <row r="59" spans="1:11" ht="14.25" customHeight="1">
      <c r="A59" s="3" t="s">
        <v>202</v>
      </c>
      <c r="B59" s="3" t="s">
        <v>22</v>
      </c>
      <c r="C59" s="3" t="s">
        <v>225</v>
      </c>
      <c r="D59" s="3" t="s">
        <v>201</v>
      </c>
      <c r="E59" s="24">
        <v>9</v>
      </c>
      <c r="F59" s="38">
        <v>6</v>
      </c>
      <c r="G59" s="39">
        <v>9</v>
      </c>
      <c r="H59" s="39">
        <v>6</v>
      </c>
      <c r="I59" s="82">
        <f t="shared" si="0"/>
        <v>8</v>
      </c>
      <c r="J59" s="77">
        <f t="shared" si="1"/>
        <v>-2</v>
      </c>
      <c r="K59" s="77">
        <f t="shared" si="2"/>
        <v>-25</v>
      </c>
    </row>
    <row r="60" spans="1:11" ht="14.25" customHeight="1">
      <c r="A60" s="3" t="s">
        <v>202</v>
      </c>
      <c r="B60" s="3" t="s">
        <v>22</v>
      </c>
      <c r="C60" s="3" t="s">
        <v>226</v>
      </c>
      <c r="D60" s="3" t="s">
        <v>201</v>
      </c>
      <c r="E60" s="24">
        <v>12</v>
      </c>
      <c r="F60" s="38">
        <v>5</v>
      </c>
      <c r="G60" s="39">
        <v>4</v>
      </c>
      <c r="H60" s="39">
        <v>5</v>
      </c>
      <c r="I60" s="82">
        <f t="shared" si="0"/>
        <v>7</v>
      </c>
      <c r="J60" s="77">
        <f t="shared" si="1"/>
        <v>-2</v>
      </c>
      <c r="K60" s="77">
        <f t="shared" si="2"/>
        <v>-28.57142857142857</v>
      </c>
    </row>
    <row r="61" spans="1:11" ht="14.25" customHeight="1">
      <c r="A61" s="3" t="s">
        <v>202</v>
      </c>
      <c r="B61" s="3" t="s">
        <v>3</v>
      </c>
      <c r="C61" s="3" t="s">
        <v>227</v>
      </c>
      <c r="D61" s="3" t="s">
        <v>201</v>
      </c>
      <c r="E61" s="24">
        <v>9</v>
      </c>
      <c r="F61" s="38">
        <v>2</v>
      </c>
      <c r="G61" s="39">
        <v>5</v>
      </c>
      <c r="H61" s="39">
        <v>6</v>
      </c>
      <c r="I61" s="82">
        <f t="shared" si="0"/>
        <v>5.333333333333333</v>
      </c>
      <c r="J61" s="77">
        <f t="shared" si="1"/>
        <v>0.666666666666667</v>
      </c>
      <c r="K61" s="77">
        <f t="shared" si="2"/>
        <v>12.5</v>
      </c>
    </row>
    <row r="62" spans="1:11" ht="14.25" customHeight="1">
      <c r="A62" s="3" t="s">
        <v>202</v>
      </c>
      <c r="B62" s="29" t="s">
        <v>395</v>
      </c>
      <c r="C62" s="3" t="s">
        <v>228</v>
      </c>
      <c r="D62" s="3" t="s">
        <v>201</v>
      </c>
      <c r="E62" s="24">
        <v>0</v>
      </c>
      <c r="F62" s="38">
        <v>0</v>
      </c>
      <c r="G62" s="45">
        <v>0</v>
      </c>
      <c r="H62" s="39">
        <v>0</v>
      </c>
      <c r="I62" s="82">
        <f t="shared" si="0"/>
        <v>0</v>
      </c>
      <c r="J62" s="77">
        <f t="shared" si="1"/>
        <v>0</v>
      </c>
      <c r="K62" s="77">
        <v>0</v>
      </c>
    </row>
    <row r="63" spans="1:11" ht="14.25" customHeight="1">
      <c r="A63" s="3" t="s">
        <v>202</v>
      </c>
      <c r="B63" s="3" t="s">
        <v>22</v>
      </c>
      <c r="C63" s="3" t="s">
        <v>229</v>
      </c>
      <c r="D63" s="3" t="s">
        <v>201</v>
      </c>
      <c r="E63" s="24">
        <v>3</v>
      </c>
      <c r="F63" s="38">
        <v>1</v>
      </c>
      <c r="G63" s="45">
        <v>3</v>
      </c>
      <c r="H63" s="39">
        <v>4</v>
      </c>
      <c r="I63" s="82">
        <f t="shared" si="0"/>
        <v>2.3333333333333335</v>
      </c>
      <c r="J63" s="77">
        <f t="shared" si="1"/>
        <v>1.6666666666666665</v>
      </c>
      <c r="K63" s="77">
        <f t="shared" si="2"/>
        <v>71.42857142857142</v>
      </c>
    </row>
    <row r="64" spans="1:11" ht="14.25" customHeight="1">
      <c r="A64" s="3" t="s">
        <v>202</v>
      </c>
      <c r="B64" s="3" t="s">
        <v>22</v>
      </c>
      <c r="C64" s="3" t="s">
        <v>230</v>
      </c>
      <c r="D64" s="3" t="s">
        <v>201</v>
      </c>
      <c r="E64" s="24">
        <v>5</v>
      </c>
      <c r="F64" s="38">
        <v>5</v>
      </c>
      <c r="G64" s="39">
        <v>4</v>
      </c>
      <c r="H64" s="39">
        <v>4</v>
      </c>
      <c r="I64" s="82">
        <f t="shared" si="0"/>
        <v>4.666666666666667</v>
      </c>
      <c r="J64" s="77">
        <f t="shared" si="1"/>
        <v>-0.666666666666667</v>
      </c>
      <c r="K64" s="77">
        <f t="shared" si="2"/>
        <v>-14.285714285714292</v>
      </c>
    </row>
    <row r="65" spans="1:11" ht="14.25" customHeight="1">
      <c r="A65" s="3" t="s">
        <v>202</v>
      </c>
      <c r="B65" s="3" t="s">
        <v>3</v>
      </c>
      <c r="C65" s="3" t="s">
        <v>231</v>
      </c>
      <c r="D65" s="3" t="s">
        <v>201</v>
      </c>
      <c r="E65" s="24">
        <v>3</v>
      </c>
      <c r="F65" s="38">
        <v>6</v>
      </c>
      <c r="G65" s="39">
        <v>6</v>
      </c>
      <c r="H65" s="39">
        <v>5</v>
      </c>
      <c r="I65" s="82">
        <f t="shared" si="0"/>
        <v>5</v>
      </c>
      <c r="J65" s="77">
        <f t="shared" si="1"/>
        <v>0</v>
      </c>
      <c r="K65" s="77">
        <f t="shared" si="2"/>
        <v>0</v>
      </c>
    </row>
    <row r="66" spans="1:11" ht="14.25" customHeight="1">
      <c r="A66" s="3" t="s">
        <v>202</v>
      </c>
      <c r="B66" s="3" t="s">
        <v>22</v>
      </c>
      <c r="C66" s="3" t="s">
        <v>232</v>
      </c>
      <c r="D66" s="3" t="s">
        <v>201</v>
      </c>
      <c r="E66" s="24">
        <v>9</v>
      </c>
      <c r="F66" s="38">
        <v>7</v>
      </c>
      <c r="G66" s="45">
        <v>4</v>
      </c>
      <c r="H66" s="39">
        <v>6</v>
      </c>
      <c r="I66" s="82">
        <f t="shared" si="0"/>
        <v>6.666666666666667</v>
      </c>
      <c r="J66" s="77">
        <f t="shared" si="1"/>
        <v>-0.666666666666667</v>
      </c>
      <c r="K66" s="77">
        <f t="shared" si="2"/>
        <v>-10.000000000000014</v>
      </c>
    </row>
    <row r="67" spans="1:11" ht="14.25" customHeight="1">
      <c r="A67" s="3" t="s">
        <v>202</v>
      </c>
      <c r="B67" s="3" t="s">
        <v>22</v>
      </c>
      <c r="C67" s="3" t="s">
        <v>233</v>
      </c>
      <c r="D67" s="3" t="s">
        <v>201</v>
      </c>
      <c r="E67" s="26">
        <v>10</v>
      </c>
      <c r="F67" s="38">
        <v>13</v>
      </c>
      <c r="G67" s="39">
        <v>4</v>
      </c>
      <c r="H67" s="39">
        <v>15</v>
      </c>
      <c r="I67" s="82">
        <f t="shared" si="0"/>
        <v>9</v>
      </c>
      <c r="J67" s="77">
        <f t="shared" si="1"/>
        <v>6</v>
      </c>
      <c r="K67" s="77">
        <f t="shared" si="2"/>
        <v>66.66666666666669</v>
      </c>
    </row>
    <row r="68" spans="1:11" ht="14.25" customHeight="1">
      <c r="A68" s="3"/>
      <c r="B68" s="1" t="s">
        <v>395</v>
      </c>
      <c r="C68" s="3" t="s">
        <v>8</v>
      </c>
      <c r="D68" s="19" t="s">
        <v>201</v>
      </c>
      <c r="E68" s="24"/>
      <c r="F68" s="38"/>
      <c r="G68" s="39">
        <v>0</v>
      </c>
      <c r="H68" s="39">
        <v>0</v>
      </c>
      <c r="I68" s="82">
        <f aca="true" t="shared" si="3" ref="I68:I131">AVERAGE(E68:G68)</f>
        <v>0</v>
      </c>
      <c r="J68" s="77">
        <f aca="true" t="shared" si="4" ref="J68:J131">H68-I68</f>
        <v>0</v>
      </c>
      <c r="K68" s="77">
        <v>0</v>
      </c>
    </row>
    <row r="69" spans="1:11" ht="14.25" customHeight="1">
      <c r="A69" s="3"/>
      <c r="B69" s="1" t="s">
        <v>395</v>
      </c>
      <c r="C69" s="3" t="s">
        <v>394</v>
      </c>
      <c r="D69" s="19" t="s">
        <v>201</v>
      </c>
      <c r="E69" s="24"/>
      <c r="F69" s="38"/>
      <c r="G69" s="39">
        <v>0</v>
      </c>
      <c r="H69" s="39">
        <v>0</v>
      </c>
      <c r="I69" s="82">
        <f t="shared" si="3"/>
        <v>0</v>
      </c>
      <c r="J69" s="77">
        <f t="shared" si="4"/>
        <v>0</v>
      </c>
      <c r="K69" s="77">
        <v>0</v>
      </c>
    </row>
    <row r="70" spans="1:11" s="12" customFormat="1" ht="14.25" customHeight="1">
      <c r="A70" s="10"/>
      <c r="B70" s="33" t="s">
        <v>181</v>
      </c>
      <c r="C70" s="33"/>
      <c r="D70" s="33"/>
      <c r="E70" s="34">
        <f>SUM(E18:E69)</f>
        <v>759</v>
      </c>
      <c r="F70" s="34">
        <f>SUM(F18:F69)</f>
        <v>768</v>
      </c>
      <c r="G70" s="34">
        <f>SUM(G18:G69)</f>
        <v>768</v>
      </c>
      <c r="H70" s="41">
        <f>SUM(H18:H69)</f>
        <v>748</v>
      </c>
      <c r="I70" s="82">
        <f t="shared" si="3"/>
        <v>765</v>
      </c>
      <c r="J70" s="77">
        <f t="shared" si="4"/>
        <v>-17</v>
      </c>
      <c r="K70" s="77">
        <f aca="true" t="shared" si="5" ref="K70:K131">H70/I70*100-100</f>
        <v>-2.2222222222222285</v>
      </c>
    </row>
    <row r="71" spans="1:11" ht="14.25" customHeight="1">
      <c r="A71" s="3" t="s">
        <v>202</v>
      </c>
      <c r="B71" s="3" t="s">
        <v>214</v>
      </c>
      <c r="C71" s="3" t="s">
        <v>234</v>
      </c>
      <c r="D71" s="3" t="s">
        <v>201</v>
      </c>
      <c r="E71" s="21">
        <v>25</v>
      </c>
      <c r="F71" s="38">
        <v>27</v>
      </c>
      <c r="G71" s="39">
        <v>32</v>
      </c>
      <c r="H71" s="39">
        <v>36</v>
      </c>
      <c r="I71" s="82">
        <f t="shared" si="3"/>
        <v>28</v>
      </c>
      <c r="J71" s="77">
        <f t="shared" si="4"/>
        <v>8</v>
      </c>
      <c r="K71" s="77">
        <f t="shared" si="5"/>
        <v>28.571428571428584</v>
      </c>
    </row>
    <row r="72" spans="1:11" ht="14.25" customHeight="1">
      <c r="A72" s="3" t="s">
        <v>202</v>
      </c>
      <c r="B72" s="3" t="s">
        <v>43</v>
      </c>
      <c r="C72" s="3" t="s">
        <v>235</v>
      </c>
      <c r="D72" s="3" t="s">
        <v>201</v>
      </c>
      <c r="E72" s="21">
        <v>7</v>
      </c>
      <c r="F72" s="38">
        <v>15</v>
      </c>
      <c r="G72" s="39">
        <v>14</v>
      </c>
      <c r="H72" s="39">
        <v>23</v>
      </c>
      <c r="I72" s="82">
        <f t="shared" si="3"/>
        <v>12</v>
      </c>
      <c r="J72" s="77">
        <f t="shared" si="4"/>
        <v>11</v>
      </c>
      <c r="K72" s="77">
        <f t="shared" si="5"/>
        <v>91.66666666666669</v>
      </c>
    </row>
    <row r="73" spans="1:11" ht="14.25" customHeight="1">
      <c r="A73" s="3" t="s">
        <v>202</v>
      </c>
      <c r="B73" s="3" t="s">
        <v>44</v>
      </c>
      <c r="C73" s="3" t="s">
        <v>236</v>
      </c>
      <c r="D73" s="3" t="s">
        <v>201</v>
      </c>
      <c r="E73" s="21">
        <v>15</v>
      </c>
      <c r="F73" s="38">
        <v>11</v>
      </c>
      <c r="G73" s="39">
        <v>10</v>
      </c>
      <c r="H73" s="39">
        <v>15</v>
      </c>
      <c r="I73" s="82">
        <f t="shared" si="3"/>
        <v>12</v>
      </c>
      <c r="J73" s="77">
        <f t="shared" si="4"/>
        <v>3</v>
      </c>
      <c r="K73" s="77">
        <f t="shared" si="5"/>
        <v>25</v>
      </c>
    </row>
    <row r="74" spans="1:11" ht="14.25" customHeight="1">
      <c r="A74" s="3" t="s">
        <v>202</v>
      </c>
      <c r="B74" s="3" t="s">
        <v>45</v>
      </c>
      <c r="C74" s="3" t="s">
        <v>237</v>
      </c>
      <c r="D74" s="3" t="s">
        <v>201</v>
      </c>
      <c r="E74" s="21">
        <v>9</v>
      </c>
      <c r="F74" s="38">
        <v>9</v>
      </c>
      <c r="G74" s="39">
        <v>10</v>
      </c>
      <c r="H74" s="39">
        <v>11</v>
      </c>
      <c r="I74" s="82">
        <f t="shared" si="3"/>
        <v>9.333333333333334</v>
      </c>
      <c r="J74" s="77">
        <f t="shared" si="4"/>
        <v>1.666666666666666</v>
      </c>
      <c r="K74" s="77">
        <f t="shared" si="5"/>
        <v>17.85714285714286</v>
      </c>
    </row>
    <row r="75" spans="1:11" ht="14.25" customHeight="1">
      <c r="A75" s="3" t="s">
        <v>202</v>
      </c>
      <c r="B75" s="3" t="s">
        <v>46</v>
      </c>
      <c r="C75" s="3" t="s">
        <v>238</v>
      </c>
      <c r="D75" s="3" t="s">
        <v>201</v>
      </c>
      <c r="E75" s="21">
        <v>13</v>
      </c>
      <c r="F75" s="38">
        <v>16</v>
      </c>
      <c r="G75" s="39">
        <v>6</v>
      </c>
      <c r="H75" s="39">
        <v>6</v>
      </c>
      <c r="I75" s="82">
        <f t="shared" si="3"/>
        <v>11.666666666666666</v>
      </c>
      <c r="J75" s="77">
        <f t="shared" si="4"/>
        <v>-5.666666666666666</v>
      </c>
      <c r="K75" s="77">
        <f t="shared" si="5"/>
        <v>-48.57142857142856</v>
      </c>
    </row>
    <row r="76" spans="1:11" ht="14.25" customHeight="1">
      <c r="A76" s="3" t="s">
        <v>202</v>
      </c>
      <c r="B76" s="3" t="s">
        <v>45</v>
      </c>
      <c r="C76" s="3" t="s">
        <v>239</v>
      </c>
      <c r="D76" s="3" t="s">
        <v>201</v>
      </c>
      <c r="E76" s="21">
        <v>17</v>
      </c>
      <c r="F76" s="38">
        <v>21</v>
      </c>
      <c r="G76" s="39">
        <v>21</v>
      </c>
      <c r="H76" s="39">
        <v>17</v>
      </c>
      <c r="I76" s="82">
        <f t="shared" si="3"/>
        <v>19.666666666666668</v>
      </c>
      <c r="J76" s="77">
        <f t="shared" si="4"/>
        <v>-2.666666666666668</v>
      </c>
      <c r="K76" s="77">
        <f t="shared" si="5"/>
        <v>-13.559322033898312</v>
      </c>
    </row>
    <row r="77" spans="1:11" ht="14.25" customHeight="1">
      <c r="A77" s="3" t="s">
        <v>202</v>
      </c>
      <c r="B77" s="3" t="s">
        <v>45</v>
      </c>
      <c r="C77" s="3" t="s">
        <v>240</v>
      </c>
      <c r="D77" s="3" t="s">
        <v>201</v>
      </c>
      <c r="E77" s="21">
        <v>26</v>
      </c>
      <c r="F77" s="38">
        <v>24</v>
      </c>
      <c r="G77" s="39">
        <v>18</v>
      </c>
      <c r="H77" s="39">
        <v>36</v>
      </c>
      <c r="I77" s="82">
        <f t="shared" si="3"/>
        <v>22.666666666666668</v>
      </c>
      <c r="J77" s="77">
        <f t="shared" si="4"/>
        <v>13.333333333333332</v>
      </c>
      <c r="K77" s="77">
        <f t="shared" si="5"/>
        <v>58.823529411764696</v>
      </c>
    </row>
    <row r="78" spans="1:11" ht="14.25" customHeight="1">
      <c r="A78" s="3" t="s">
        <v>202</v>
      </c>
      <c r="B78" s="3" t="s">
        <v>47</v>
      </c>
      <c r="C78" s="3" t="s">
        <v>241</v>
      </c>
      <c r="D78" s="3" t="s">
        <v>201</v>
      </c>
      <c r="E78" s="21">
        <v>21</v>
      </c>
      <c r="F78" s="38">
        <v>15</v>
      </c>
      <c r="G78" s="39">
        <v>17</v>
      </c>
      <c r="H78" s="39">
        <v>19</v>
      </c>
      <c r="I78" s="82">
        <f t="shared" si="3"/>
        <v>17.666666666666668</v>
      </c>
      <c r="J78" s="77">
        <f t="shared" si="4"/>
        <v>1.3333333333333321</v>
      </c>
      <c r="K78" s="77">
        <f t="shared" si="5"/>
        <v>7.547169811320757</v>
      </c>
    </row>
    <row r="79" spans="1:11" ht="14.25" customHeight="1">
      <c r="A79" s="3" t="s">
        <v>202</v>
      </c>
      <c r="B79" s="3" t="s">
        <v>48</v>
      </c>
      <c r="C79" s="3" t="s">
        <v>242</v>
      </c>
      <c r="D79" s="3" t="s">
        <v>201</v>
      </c>
      <c r="E79" s="21">
        <v>18</v>
      </c>
      <c r="F79" s="38">
        <v>23</v>
      </c>
      <c r="G79" s="39">
        <v>15</v>
      </c>
      <c r="H79" s="39">
        <v>14</v>
      </c>
      <c r="I79" s="82">
        <f t="shared" si="3"/>
        <v>18.666666666666668</v>
      </c>
      <c r="J79" s="77">
        <f t="shared" si="4"/>
        <v>-4.666666666666668</v>
      </c>
      <c r="K79" s="77">
        <f t="shared" si="5"/>
        <v>-25</v>
      </c>
    </row>
    <row r="80" spans="1:11" ht="14.25" customHeight="1">
      <c r="A80" s="3" t="s">
        <v>202</v>
      </c>
      <c r="B80" s="3" t="s">
        <v>18</v>
      </c>
      <c r="C80" s="3" t="s">
        <v>243</v>
      </c>
      <c r="D80" s="3" t="s">
        <v>201</v>
      </c>
      <c r="E80" s="21">
        <v>10</v>
      </c>
      <c r="F80" s="38">
        <v>8</v>
      </c>
      <c r="G80" s="39">
        <v>8</v>
      </c>
      <c r="H80" s="39">
        <v>11</v>
      </c>
      <c r="I80" s="82">
        <f t="shared" si="3"/>
        <v>8.666666666666666</v>
      </c>
      <c r="J80" s="77">
        <f t="shared" si="4"/>
        <v>2.333333333333334</v>
      </c>
      <c r="K80" s="77">
        <f t="shared" si="5"/>
        <v>26.923076923076934</v>
      </c>
    </row>
    <row r="81" spans="1:11" ht="14.25" customHeight="1">
      <c r="A81" s="3" t="s">
        <v>202</v>
      </c>
      <c r="B81" s="3" t="s">
        <v>22</v>
      </c>
      <c r="C81" s="3" t="s">
        <v>244</v>
      </c>
      <c r="D81" s="3" t="s">
        <v>201</v>
      </c>
      <c r="E81" s="21">
        <v>11</v>
      </c>
      <c r="F81" s="38">
        <v>13</v>
      </c>
      <c r="G81" s="45">
        <v>12</v>
      </c>
      <c r="H81" s="39">
        <v>8</v>
      </c>
      <c r="I81" s="82">
        <f t="shared" si="3"/>
        <v>12</v>
      </c>
      <c r="J81" s="77">
        <f t="shared" si="4"/>
        <v>-4</v>
      </c>
      <c r="K81" s="77">
        <f t="shared" si="5"/>
        <v>-33.33333333333334</v>
      </c>
    </row>
    <row r="82" spans="1:11" ht="14.25" customHeight="1">
      <c r="A82" s="3" t="s">
        <v>202</v>
      </c>
      <c r="B82" s="3" t="s">
        <v>3</v>
      </c>
      <c r="C82" s="3" t="s">
        <v>245</v>
      </c>
      <c r="D82" s="3" t="s">
        <v>201</v>
      </c>
      <c r="E82" s="21">
        <v>2</v>
      </c>
      <c r="F82" s="38">
        <v>4</v>
      </c>
      <c r="G82" s="39">
        <v>2</v>
      </c>
      <c r="H82" s="39">
        <v>0</v>
      </c>
      <c r="I82" s="82">
        <f t="shared" si="3"/>
        <v>2.6666666666666665</v>
      </c>
      <c r="J82" s="77">
        <f t="shared" si="4"/>
        <v>-2.6666666666666665</v>
      </c>
      <c r="K82" s="77">
        <f t="shared" si="5"/>
        <v>-100</v>
      </c>
    </row>
    <row r="83" spans="1:11" ht="14.25" customHeight="1">
      <c r="A83" s="3" t="s">
        <v>202</v>
      </c>
      <c r="B83" s="3" t="s">
        <v>22</v>
      </c>
      <c r="C83" s="3" t="s">
        <v>247</v>
      </c>
      <c r="D83" s="3" t="s">
        <v>201</v>
      </c>
      <c r="E83" s="21">
        <v>1</v>
      </c>
      <c r="F83" s="38">
        <v>5</v>
      </c>
      <c r="G83" s="39">
        <v>7</v>
      </c>
      <c r="H83" s="39">
        <v>4</v>
      </c>
      <c r="I83" s="82">
        <f t="shared" si="3"/>
        <v>4.333333333333333</v>
      </c>
      <c r="J83" s="77">
        <f t="shared" si="4"/>
        <v>-0.33333333333333304</v>
      </c>
      <c r="K83" s="77">
        <f t="shared" si="5"/>
        <v>-7.692307692307693</v>
      </c>
    </row>
    <row r="84" spans="1:11" ht="14.25" customHeight="1">
      <c r="A84" s="3" t="s">
        <v>202</v>
      </c>
      <c r="B84" s="3" t="s">
        <v>22</v>
      </c>
      <c r="C84" s="3" t="s">
        <v>246</v>
      </c>
      <c r="D84" s="3" t="s">
        <v>201</v>
      </c>
      <c r="E84" s="21">
        <v>4</v>
      </c>
      <c r="F84" s="38">
        <v>5</v>
      </c>
      <c r="G84" s="45">
        <v>2</v>
      </c>
      <c r="H84" s="39">
        <v>1</v>
      </c>
      <c r="I84" s="82">
        <f t="shared" si="3"/>
        <v>3.6666666666666665</v>
      </c>
      <c r="J84" s="77">
        <f t="shared" si="4"/>
        <v>-2.6666666666666665</v>
      </c>
      <c r="K84" s="77">
        <f t="shared" si="5"/>
        <v>-72.72727272727272</v>
      </c>
    </row>
    <row r="85" spans="1:11" ht="14.25" customHeight="1">
      <c r="A85" s="3" t="s">
        <v>202</v>
      </c>
      <c r="B85" s="3" t="s">
        <v>22</v>
      </c>
      <c r="C85" s="3" t="s">
        <v>248</v>
      </c>
      <c r="D85" s="3" t="s">
        <v>201</v>
      </c>
      <c r="E85" s="21">
        <v>8</v>
      </c>
      <c r="F85" s="38">
        <v>4</v>
      </c>
      <c r="G85" s="39">
        <v>4</v>
      </c>
      <c r="H85" s="39">
        <v>5</v>
      </c>
      <c r="I85" s="82">
        <f t="shared" si="3"/>
        <v>5.333333333333333</v>
      </c>
      <c r="J85" s="77">
        <f t="shared" si="4"/>
        <v>-0.33333333333333304</v>
      </c>
      <c r="K85" s="77">
        <f t="shared" si="5"/>
        <v>-6.25</v>
      </c>
    </row>
    <row r="86" spans="1:11" ht="14.25" customHeight="1">
      <c r="A86" s="3" t="s">
        <v>202</v>
      </c>
      <c r="B86" s="3" t="s">
        <v>4</v>
      </c>
      <c r="C86" s="3" t="s">
        <v>249</v>
      </c>
      <c r="D86" s="3" t="s">
        <v>201</v>
      </c>
      <c r="E86" s="21">
        <v>6</v>
      </c>
      <c r="F86" s="38">
        <v>6</v>
      </c>
      <c r="G86" s="39">
        <v>5</v>
      </c>
      <c r="H86" s="39">
        <v>1</v>
      </c>
      <c r="I86" s="82">
        <f t="shared" si="3"/>
        <v>5.666666666666667</v>
      </c>
      <c r="J86" s="77">
        <f t="shared" si="4"/>
        <v>-4.666666666666667</v>
      </c>
      <c r="K86" s="77">
        <f t="shared" si="5"/>
        <v>-82.3529411764706</v>
      </c>
    </row>
    <row r="87" spans="1:11" ht="14.25" customHeight="1">
      <c r="A87" s="3" t="s">
        <v>202</v>
      </c>
      <c r="B87" s="3" t="s">
        <v>22</v>
      </c>
      <c r="C87" s="3" t="s">
        <v>250</v>
      </c>
      <c r="D87" s="3" t="s">
        <v>201</v>
      </c>
      <c r="E87" s="21">
        <v>7</v>
      </c>
      <c r="F87" s="38">
        <v>6</v>
      </c>
      <c r="G87" s="47">
        <v>6</v>
      </c>
      <c r="H87" s="39">
        <v>9</v>
      </c>
      <c r="I87" s="82">
        <f t="shared" si="3"/>
        <v>6.333333333333333</v>
      </c>
      <c r="J87" s="77">
        <f t="shared" si="4"/>
        <v>2.666666666666667</v>
      </c>
      <c r="K87" s="77">
        <f t="shared" si="5"/>
        <v>42.10526315789474</v>
      </c>
    </row>
    <row r="88" spans="1:11" ht="14.25" customHeight="1">
      <c r="A88" s="3" t="s">
        <v>202</v>
      </c>
      <c r="B88" s="3" t="s">
        <v>22</v>
      </c>
      <c r="C88" s="7" t="s">
        <v>251</v>
      </c>
      <c r="D88" s="3" t="s">
        <v>201</v>
      </c>
      <c r="E88" s="21">
        <v>11</v>
      </c>
      <c r="F88" s="38">
        <v>6</v>
      </c>
      <c r="G88" s="39">
        <v>11</v>
      </c>
      <c r="H88" s="39">
        <v>6</v>
      </c>
      <c r="I88" s="82">
        <f t="shared" si="3"/>
        <v>9.333333333333334</v>
      </c>
      <c r="J88" s="77">
        <f t="shared" si="4"/>
        <v>-3.333333333333334</v>
      </c>
      <c r="K88" s="77">
        <f t="shared" si="5"/>
        <v>-35.71428571428572</v>
      </c>
    </row>
    <row r="89" spans="1:11" ht="14.25" customHeight="1">
      <c r="A89" s="3" t="s">
        <v>202</v>
      </c>
      <c r="B89" s="3" t="s">
        <v>22</v>
      </c>
      <c r="C89" s="3" t="s">
        <v>252</v>
      </c>
      <c r="D89" s="3" t="s">
        <v>201</v>
      </c>
      <c r="E89" s="21">
        <v>4</v>
      </c>
      <c r="F89" s="38">
        <v>5</v>
      </c>
      <c r="G89" s="45">
        <v>6</v>
      </c>
      <c r="H89" s="39">
        <v>3</v>
      </c>
      <c r="I89" s="82">
        <f t="shared" si="3"/>
        <v>5</v>
      </c>
      <c r="J89" s="77">
        <f t="shared" si="4"/>
        <v>-2</v>
      </c>
      <c r="K89" s="77">
        <f t="shared" si="5"/>
        <v>-40</v>
      </c>
    </row>
    <row r="90" spans="1:11" s="12" customFormat="1" ht="14.25" customHeight="1">
      <c r="A90" s="10"/>
      <c r="B90" s="33" t="s">
        <v>182</v>
      </c>
      <c r="C90" s="33"/>
      <c r="D90" s="33"/>
      <c r="E90" s="34">
        <f>SUM(E71:E89)</f>
        <v>215</v>
      </c>
      <c r="F90" s="46">
        <f>SUM(F71:F89)</f>
        <v>223</v>
      </c>
      <c r="G90" s="41">
        <f>SUM(G71:G89)</f>
        <v>206</v>
      </c>
      <c r="H90" s="41">
        <f>SUM(H71:H89)</f>
        <v>225</v>
      </c>
      <c r="I90" s="82">
        <f t="shared" si="3"/>
        <v>214.66666666666666</v>
      </c>
      <c r="J90" s="77">
        <f t="shared" si="4"/>
        <v>10.333333333333343</v>
      </c>
      <c r="K90" s="77">
        <f t="shared" si="5"/>
        <v>4.8136645962732985</v>
      </c>
    </row>
    <row r="91" spans="1:11" s="13" customFormat="1" ht="14.25" customHeight="1">
      <c r="A91" s="11"/>
      <c r="B91" s="5" t="s">
        <v>183</v>
      </c>
      <c r="C91" s="5"/>
      <c r="D91" s="5"/>
      <c r="E91" s="23">
        <f>SUM(E70+E90)</f>
        <v>974</v>
      </c>
      <c r="F91" s="48">
        <f>SUM(F70+F90)</f>
        <v>991</v>
      </c>
      <c r="G91" s="44">
        <f>G90+G70</f>
        <v>974</v>
      </c>
      <c r="H91" s="44">
        <f>SUM(H70+H90)</f>
        <v>973</v>
      </c>
      <c r="I91" s="82">
        <f t="shared" si="3"/>
        <v>979.6666666666666</v>
      </c>
      <c r="J91" s="77">
        <f t="shared" si="4"/>
        <v>-6.666666666666629</v>
      </c>
      <c r="K91" s="77">
        <f t="shared" si="5"/>
        <v>-0.680503572643758</v>
      </c>
    </row>
    <row r="92" spans="1:11" ht="14.25" customHeight="1">
      <c r="A92" s="3" t="s">
        <v>202</v>
      </c>
      <c r="B92" s="3" t="s">
        <v>49</v>
      </c>
      <c r="C92" s="3" t="s">
        <v>253</v>
      </c>
      <c r="D92" s="3" t="s">
        <v>201</v>
      </c>
      <c r="E92" s="24">
        <v>21</v>
      </c>
      <c r="F92" s="38">
        <v>30</v>
      </c>
      <c r="G92" s="39">
        <v>17</v>
      </c>
      <c r="H92" s="39">
        <v>20</v>
      </c>
      <c r="I92" s="82">
        <f t="shared" si="3"/>
        <v>22.666666666666668</v>
      </c>
      <c r="J92" s="77">
        <f t="shared" si="4"/>
        <v>-2.666666666666668</v>
      </c>
      <c r="K92" s="77">
        <f t="shared" si="5"/>
        <v>-11.764705882352942</v>
      </c>
    </row>
    <row r="93" spans="1:11" ht="14.25" customHeight="1">
      <c r="A93" s="3" t="s">
        <v>202</v>
      </c>
      <c r="B93" s="3" t="s">
        <v>50</v>
      </c>
      <c r="C93" s="3" t="s">
        <v>254</v>
      </c>
      <c r="D93" s="3" t="s">
        <v>201</v>
      </c>
      <c r="E93" s="24">
        <v>14</v>
      </c>
      <c r="F93" s="38">
        <v>9</v>
      </c>
      <c r="G93" s="39">
        <v>13</v>
      </c>
      <c r="H93" s="39">
        <v>15</v>
      </c>
      <c r="I93" s="82">
        <f t="shared" si="3"/>
        <v>12</v>
      </c>
      <c r="J93" s="77">
        <f t="shared" si="4"/>
        <v>3</v>
      </c>
      <c r="K93" s="77">
        <f t="shared" si="5"/>
        <v>25</v>
      </c>
    </row>
    <row r="94" spans="1:11" ht="14.25" customHeight="1">
      <c r="A94" s="3" t="s">
        <v>202</v>
      </c>
      <c r="B94" s="3" t="s">
        <v>51</v>
      </c>
      <c r="C94" s="3" t="s">
        <v>255</v>
      </c>
      <c r="D94" s="3" t="s">
        <v>201</v>
      </c>
      <c r="E94" s="24">
        <v>14</v>
      </c>
      <c r="F94" s="38">
        <v>7</v>
      </c>
      <c r="G94" s="39">
        <v>7</v>
      </c>
      <c r="H94" s="39">
        <v>12</v>
      </c>
      <c r="I94" s="82">
        <f t="shared" si="3"/>
        <v>9.333333333333334</v>
      </c>
      <c r="J94" s="77">
        <f t="shared" si="4"/>
        <v>2.666666666666666</v>
      </c>
      <c r="K94" s="77">
        <f t="shared" si="5"/>
        <v>28.571428571428555</v>
      </c>
    </row>
    <row r="95" spans="1:11" ht="14.25" customHeight="1">
      <c r="A95" s="3" t="s">
        <v>202</v>
      </c>
      <c r="B95" s="3" t="s">
        <v>26</v>
      </c>
      <c r="C95" s="3" t="s">
        <v>27</v>
      </c>
      <c r="D95" s="3" t="s">
        <v>201</v>
      </c>
      <c r="E95" s="24">
        <v>36</v>
      </c>
      <c r="F95" s="38">
        <v>30</v>
      </c>
      <c r="G95" s="39">
        <v>20</v>
      </c>
      <c r="H95" s="39">
        <v>23</v>
      </c>
      <c r="I95" s="82">
        <f t="shared" si="3"/>
        <v>28.666666666666668</v>
      </c>
      <c r="J95" s="77">
        <f t="shared" si="4"/>
        <v>-5.666666666666668</v>
      </c>
      <c r="K95" s="77">
        <f t="shared" si="5"/>
        <v>-19.767441860465112</v>
      </c>
    </row>
    <row r="96" spans="1:11" ht="14.25" customHeight="1">
      <c r="A96" s="3" t="s">
        <v>202</v>
      </c>
      <c r="B96" s="3" t="s">
        <v>28</v>
      </c>
      <c r="C96" s="3" t="s">
        <v>256</v>
      </c>
      <c r="D96" s="3" t="s">
        <v>201</v>
      </c>
      <c r="E96" s="24">
        <v>10</v>
      </c>
      <c r="F96" s="38">
        <v>6</v>
      </c>
      <c r="G96" s="39">
        <v>8</v>
      </c>
      <c r="H96" s="39">
        <v>8</v>
      </c>
      <c r="I96" s="82">
        <f t="shared" si="3"/>
        <v>8</v>
      </c>
      <c r="J96" s="77">
        <f t="shared" si="4"/>
        <v>0</v>
      </c>
      <c r="K96" s="77">
        <f t="shared" si="5"/>
        <v>0</v>
      </c>
    </row>
    <row r="97" spans="1:11" ht="14.25" customHeight="1">
      <c r="A97" s="3" t="s">
        <v>202</v>
      </c>
      <c r="B97" s="3" t="s">
        <v>29</v>
      </c>
      <c r="C97" s="3" t="s">
        <v>257</v>
      </c>
      <c r="D97" s="3" t="s">
        <v>201</v>
      </c>
      <c r="E97" s="24">
        <v>37</v>
      </c>
      <c r="F97" s="38">
        <v>23</v>
      </c>
      <c r="G97" s="39">
        <v>37</v>
      </c>
      <c r="H97" s="39">
        <v>34</v>
      </c>
      <c r="I97" s="82">
        <f t="shared" si="3"/>
        <v>32.333333333333336</v>
      </c>
      <c r="J97" s="77">
        <f t="shared" si="4"/>
        <v>1.6666666666666643</v>
      </c>
      <c r="K97" s="77">
        <f t="shared" si="5"/>
        <v>5.154639175257714</v>
      </c>
    </row>
    <row r="98" spans="1:11" ht="14.25" customHeight="1">
      <c r="A98" s="3" t="s">
        <v>202</v>
      </c>
      <c r="B98" s="3" t="s">
        <v>23</v>
      </c>
      <c r="C98" s="3" t="s">
        <v>257</v>
      </c>
      <c r="D98" s="3" t="s">
        <v>201</v>
      </c>
      <c r="E98" s="24">
        <v>51</v>
      </c>
      <c r="F98" s="38">
        <v>41</v>
      </c>
      <c r="G98" s="39">
        <v>25</v>
      </c>
      <c r="H98" s="39">
        <v>35</v>
      </c>
      <c r="I98" s="82">
        <f t="shared" si="3"/>
        <v>39</v>
      </c>
      <c r="J98" s="77">
        <f t="shared" si="4"/>
        <v>-4</v>
      </c>
      <c r="K98" s="77">
        <f t="shared" si="5"/>
        <v>-10.256410256410248</v>
      </c>
    </row>
    <row r="99" spans="1:11" ht="14.25" customHeight="1">
      <c r="A99" s="3" t="s">
        <v>180</v>
      </c>
      <c r="B99" s="3" t="s">
        <v>24</v>
      </c>
      <c r="C99" s="3" t="s">
        <v>258</v>
      </c>
      <c r="D99" s="3" t="s">
        <v>201</v>
      </c>
      <c r="E99" s="24">
        <v>30</v>
      </c>
      <c r="F99" s="38">
        <v>24</v>
      </c>
      <c r="G99" s="39">
        <v>20</v>
      </c>
      <c r="H99" s="39">
        <v>36</v>
      </c>
      <c r="I99" s="82">
        <f t="shared" si="3"/>
        <v>24.666666666666668</v>
      </c>
      <c r="J99" s="77">
        <f t="shared" si="4"/>
        <v>11.333333333333332</v>
      </c>
      <c r="K99" s="77">
        <f t="shared" si="5"/>
        <v>45.94594594594594</v>
      </c>
    </row>
    <row r="100" spans="1:11" ht="14.25" customHeight="1">
      <c r="A100" s="3" t="s">
        <v>202</v>
      </c>
      <c r="B100" s="3" t="s">
        <v>390</v>
      </c>
      <c r="C100" s="3" t="s">
        <v>258</v>
      </c>
      <c r="D100" s="3" t="s">
        <v>201</v>
      </c>
      <c r="E100" s="24">
        <v>65</v>
      </c>
      <c r="F100" s="38">
        <v>68</v>
      </c>
      <c r="G100" s="39">
        <v>57</v>
      </c>
      <c r="H100" s="39">
        <v>53</v>
      </c>
      <c r="I100" s="82">
        <f t="shared" si="3"/>
        <v>63.333333333333336</v>
      </c>
      <c r="J100" s="77">
        <f t="shared" si="4"/>
        <v>-10.333333333333336</v>
      </c>
      <c r="K100" s="77">
        <f t="shared" si="5"/>
        <v>-16.31578947368422</v>
      </c>
    </row>
    <row r="101" spans="1:11" ht="14.25" customHeight="1">
      <c r="A101" s="3" t="s">
        <v>202</v>
      </c>
      <c r="B101" s="3" t="s">
        <v>25</v>
      </c>
      <c r="C101" s="3" t="s">
        <v>258</v>
      </c>
      <c r="D101" s="3" t="s">
        <v>201</v>
      </c>
      <c r="E101" s="24">
        <v>63</v>
      </c>
      <c r="F101" s="38">
        <v>58</v>
      </c>
      <c r="G101" s="39">
        <v>63</v>
      </c>
      <c r="H101" s="39">
        <v>72</v>
      </c>
      <c r="I101" s="82">
        <f t="shared" si="3"/>
        <v>61.333333333333336</v>
      </c>
      <c r="J101" s="77">
        <f t="shared" si="4"/>
        <v>10.666666666666664</v>
      </c>
      <c r="K101" s="77">
        <f t="shared" si="5"/>
        <v>17.39130434782608</v>
      </c>
    </row>
    <row r="102" spans="1:11" ht="14.25" customHeight="1">
      <c r="A102" s="3" t="s">
        <v>202</v>
      </c>
      <c r="B102" s="3" t="s">
        <v>391</v>
      </c>
      <c r="C102" s="3" t="s">
        <v>258</v>
      </c>
      <c r="D102" s="3" t="s">
        <v>201</v>
      </c>
      <c r="E102" s="24">
        <v>55</v>
      </c>
      <c r="F102" s="38">
        <v>71</v>
      </c>
      <c r="G102" s="39">
        <v>66</v>
      </c>
      <c r="H102" s="39">
        <v>55</v>
      </c>
      <c r="I102" s="82">
        <f t="shared" si="3"/>
        <v>64</v>
      </c>
      <c r="J102" s="77">
        <f t="shared" si="4"/>
        <v>-9</v>
      </c>
      <c r="K102" s="77">
        <f t="shared" si="5"/>
        <v>-14.0625</v>
      </c>
    </row>
    <row r="103" spans="1:11" ht="14.25" customHeight="1">
      <c r="A103" s="3" t="s">
        <v>202</v>
      </c>
      <c r="B103" s="3" t="s">
        <v>18</v>
      </c>
      <c r="C103" s="3" t="s">
        <v>259</v>
      </c>
      <c r="D103" s="3" t="s">
        <v>201</v>
      </c>
      <c r="E103" s="25">
        <v>22</v>
      </c>
      <c r="F103" s="38">
        <v>10</v>
      </c>
      <c r="G103" s="39">
        <v>27</v>
      </c>
      <c r="H103" s="39">
        <v>31</v>
      </c>
      <c r="I103" s="82">
        <f t="shared" si="3"/>
        <v>19.666666666666668</v>
      </c>
      <c r="J103" s="77">
        <f t="shared" si="4"/>
        <v>11.333333333333332</v>
      </c>
      <c r="K103" s="77">
        <f t="shared" si="5"/>
        <v>57.627118644067764</v>
      </c>
    </row>
    <row r="104" spans="1:11" ht="14.25" customHeight="1">
      <c r="A104" s="3" t="s">
        <v>202</v>
      </c>
      <c r="B104" s="3" t="s">
        <v>52</v>
      </c>
      <c r="C104" s="3" t="s">
        <v>260</v>
      </c>
      <c r="D104" s="3" t="s">
        <v>201</v>
      </c>
      <c r="E104" s="24">
        <v>20</v>
      </c>
      <c r="F104" s="38">
        <v>27</v>
      </c>
      <c r="G104" s="39">
        <v>14</v>
      </c>
      <c r="H104" s="39">
        <v>17</v>
      </c>
      <c r="I104" s="82">
        <f t="shared" si="3"/>
        <v>20.333333333333332</v>
      </c>
      <c r="J104" s="77">
        <f t="shared" si="4"/>
        <v>-3.333333333333332</v>
      </c>
      <c r="K104" s="77">
        <f t="shared" si="5"/>
        <v>-16.393442622950815</v>
      </c>
    </row>
    <row r="105" spans="1:11" ht="14.25" customHeight="1">
      <c r="A105" s="3" t="s">
        <v>202</v>
      </c>
      <c r="B105" s="3" t="s">
        <v>18</v>
      </c>
      <c r="C105" s="3" t="s">
        <v>261</v>
      </c>
      <c r="D105" s="3" t="s">
        <v>201</v>
      </c>
      <c r="E105" s="25">
        <v>8</v>
      </c>
      <c r="F105" s="38">
        <v>12</v>
      </c>
      <c r="G105" s="39">
        <v>12</v>
      </c>
      <c r="H105" s="39">
        <v>7</v>
      </c>
      <c r="I105" s="82">
        <f t="shared" si="3"/>
        <v>10.666666666666666</v>
      </c>
      <c r="J105" s="77">
        <f t="shared" si="4"/>
        <v>-3.666666666666666</v>
      </c>
      <c r="K105" s="77">
        <f t="shared" si="5"/>
        <v>-34.375</v>
      </c>
    </row>
    <row r="106" spans="1:11" ht="14.25" customHeight="1">
      <c r="A106" s="3" t="s">
        <v>202</v>
      </c>
      <c r="B106" s="3" t="s">
        <v>18</v>
      </c>
      <c r="C106" s="3" t="s">
        <v>262</v>
      </c>
      <c r="D106" s="3" t="s">
        <v>201</v>
      </c>
      <c r="E106" s="24">
        <v>11</v>
      </c>
      <c r="F106" s="38">
        <v>8</v>
      </c>
      <c r="G106" s="39">
        <v>13</v>
      </c>
      <c r="H106" s="39">
        <v>29</v>
      </c>
      <c r="I106" s="82">
        <f t="shared" si="3"/>
        <v>10.666666666666666</v>
      </c>
      <c r="J106" s="77">
        <f t="shared" si="4"/>
        <v>18.333333333333336</v>
      </c>
      <c r="K106" s="77">
        <f t="shared" si="5"/>
        <v>171.875</v>
      </c>
    </row>
    <row r="107" spans="1:11" ht="14.25" customHeight="1">
      <c r="A107" s="3" t="s">
        <v>202</v>
      </c>
      <c r="B107" s="3" t="s">
        <v>53</v>
      </c>
      <c r="C107" s="3" t="s">
        <v>263</v>
      </c>
      <c r="D107" s="3" t="s">
        <v>201</v>
      </c>
      <c r="E107" s="24">
        <v>14</v>
      </c>
      <c r="F107" s="38">
        <v>6</v>
      </c>
      <c r="G107" s="39">
        <v>7</v>
      </c>
      <c r="H107" s="39">
        <v>10</v>
      </c>
      <c r="I107" s="82">
        <f t="shared" si="3"/>
        <v>9</v>
      </c>
      <c r="J107" s="77">
        <f t="shared" si="4"/>
        <v>1</v>
      </c>
      <c r="K107" s="77">
        <f t="shared" si="5"/>
        <v>11.111111111111114</v>
      </c>
    </row>
    <row r="108" spans="1:11" ht="14.25" customHeight="1">
      <c r="A108" s="3" t="s">
        <v>202</v>
      </c>
      <c r="B108" s="3" t="s">
        <v>18</v>
      </c>
      <c r="C108" s="3" t="s">
        <v>264</v>
      </c>
      <c r="D108" s="3" t="s">
        <v>201</v>
      </c>
      <c r="E108" s="25">
        <v>15</v>
      </c>
      <c r="F108" s="38">
        <v>22</v>
      </c>
      <c r="G108" s="39">
        <v>13</v>
      </c>
      <c r="H108" s="39">
        <v>6</v>
      </c>
      <c r="I108" s="82">
        <f t="shared" si="3"/>
        <v>16.666666666666668</v>
      </c>
      <c r="J108" s="77">
        <f t="shared" si="4"/>
        <v>-10.666666666666668</v>
      </c>
      <c r="K108" s="77">
        <f t="shared" si="5"/>
        <v>-64</v>
      </c>
    </row>
    <row r="109" spans="1:11" ht="14.25" customHeight="1">
      <c r="A109" s="3" t="s">
        <v>202</v>
      </c>
      <c r="B109" s="3" t="s">
        <v>18</v>
      </c>
      <c r="C109" s="3" t="s">
        <v>265</v>
      </c>
      <c r="D109" s="3" t="s">
        <v>201</v>
      </c>
      <c r="E109" s="24">
        <v>16</v>
      </c>
      <c r="F109" s="38">
        <v>20</v>
      </c>
      <c r="G109" s="39">
        <v>24</v>
      </c>
      <c r="H109" s="39">
        <v>25</v>
      </c>
      <c r="I109" s="82">
        <f t="shared" si="3"/>
        <v>20</v>
      </c>
      <c r="J109" s="77">
        <f t="shared" si="4"/>
        <v>5</v>
      </c>
      <c r="K109" s="77">
        <f t="shared" si="5"/>
        <v>25</v>
      </c>
    </row>
    <row r="110" spans="1:11" ht="14.25" customHeight="1">
      <c r="A110" s="3" t="s">
        <v>202</v>
      </c>
      <c r="B110" s="3" t="s">
        <v>54</v>
      </c>
      <c r="C110" s="3" t="s">
        <v>266</v>
      </c>
      <c r="D110" s="3" t="s">
        <v>201</v>
      </c>
      <c r="E110" s="24">
        <v>18</v>
      </c>
      <c r="F110" s="38">
        <v>15</v>
      </c>
      <c r="G110" s="39">
        <v>14</v>
      </c>
      <c r="H110" s="39">
        <v>15</v>
      </c>
      <c r="I110" s="82">
        <f t="shared" si="3"/>
        <v>15.666666666666666</v>
      </c>
      <c r="J110" s="77">
        <f t="shared" si="4"/>
        <v>-0.6666666666666661</v>
      </c>
      <c r="K110" s="77">
        <f t="shared" si="5"/>
        <v>-4.255319148936167</v>
      </c>
    </row>
    <row r="111" spans="1:11" ht="14.25" customHeight="1">
      <c r="A111" s="3" t="s">
        <v>202</v>
      </c>
      <c r="B111" s="3" t="s">
        <v>55</v>
      </c>
      <c r="C111" s="3" t="s">
        <v>267</v>
      </c>
      <c r="D111" s="3" t="s">
        <v>201</v>
      </c>
      <c r="E111" s="24">
        <v>18</v>
      </c>
      <c r="F111" s="38">
        <v>17</v>
      </c>
      <c r="G111" s="39">
        <v>21</v>
      </c>
      <c r="H111" s="39">
        <v>22</v>
      </c>
      <c r="I111" s="82">
        <f t="shared" si="3"/>
        <v>18.666666666666668</v>
      </c>
      <c r="J111" s="77">
        <f t="shared" si="4"/>
        <v>3.333333333333332</v>
      </c>
      <c r="K111" s="77">
        <f t="shared" si="5"/>
        <v>17.85714285714286</v>
      </c>
    </row>
    <row r="112" spans="1:11" ht="14.25" customHeight="1">
      <c r="A112" s="3" t="s">
        <v>202</v>
      </c>
      <c r="B112" s="3" t="s">
        <v>18</v>
      </c>
      <c r="C112" s="3" t="s">
        <v>268</v>
      </c>
      <c r="D112" s="3" t="s">
        <v>201</v>
      </c>
      <c r="E112" s="24">
        <v>21</v>
      </c>
      <c r="F112" s="38">
        <v>18</v>
      </c>
      <c r="G112" s="39">
        <v>30</v>
      </c>
      <c r="H112" s="39">
        <v>18</v>
      </c>
      <c r="I112" s="82">
        <f t="shared" si="3"/>
        <v>23</v>
      </c>
      <c r="J112" s="77">
        <f t="shared" si="4"/>
        <v>-5</v>
      </c>
      <c r="K112" s="77">
        <f t="shared" si="5"/>
        <v>-21.73913043478261</v>
      </c>
    </row>
    <row r="113" spans="1:11" ht="14.25" customHeight="1">
      <c r="A113" s="3" t="s">
        <v>202</v>
      </c>
      <c r="B113" s="3" t="s">
        <v>6</v>
      </c>
      <c r="C113" s="3" t="s">
        <v>269</v>
      </c>
      <c r="D113" s="3" t="s">
        <v>201</v>
      </c>
      <c r="E113" s="24">
        <v>19</v>
      </c>
      <c r="F113" s="38">
        <v>14</v>
      </c>
      <c r="G113" s="39">
        <v>23</v>
      </c>
      <c r="H113" s="39">
        <v>19</v>
      </c>
      <c r="I113" s="82">
        <f t="shared" si="3"/>
        <v>18.666666666666668</v>
      </c>
      <c r="J113" s="77">
        <f t="shared" si="4"/>
        <v>0.33333333333333215</v>
      </c>
      <c r="K113" s="77">
        <f t="shared" si="5"/>
        <v>1.7857142857142776</v>
      </c>
    </row>
    <row r="114" spans="1:11" ht="14.25" customHeight="1">
      <c r="A114" s="3" t="s">
        <v>202</v>
      </c>
      <c r="B114" s="3" t="s">
        <v>156</v>
      </c>
      <c r="C114" s="3" t="s">
        <v>270</v>
      </c>
      <c r="D114" s="3" t="s">
        <v>201</v>
      </c>
      <c r="E114" s="24">
        <v>5</v>
      </c>
      <c r="F114" s="38">
        <v>12</v>
      </c>
      <c r="G114" s="39">
        <v>9</v>
      </c>
      <c r="H114" s="39">
        <v>4</v>
      </c>
      <c r="I114" s="82">
        <f t="shared" si="3"/>
        <v>8.666666666666666</v>
      </c>
      <c r="J114" s="77">
        <f t="shared" si="4"/>
        <v>-4.666666666666666</v>
      </c>
      <c r="K114" s="77">
        <f t="shared" si="5"/>
        <v>-53.84615384615385</v>
      </c>
    </row>
    <row r="115" spans="1:11" ht="14.25" customHeight="1">
      <c r="A115" s="3" t="s">
        <v>202</v>
      </c>
      <c r="B115" s="3" t="s">
        <v>392</v>
      </c>
      <c r="C115" s="3" t="s">
        <v>271</v>
      </c>
      <c r="D115" s="3" t="s">
        <v>201</v>
      </c>
      <c r="E115" s="24">
        <v>4</v>
      </c>
      <c r="F115" s="38">
        <v>5</v>
      </c>
      <c r="G115" s="39">
        <v>3</v>
      </c>
      <c r="H115" s="39">
        <v>2</v>
      </c>
      <c r="I115" s="82">
        <f t="shared" si="3"/>
        <v>4</v>
      </c>
      <c r="J115" s="77">
        <f t="shared" si="4"/>
        <v>-2</v>
      </c>
      <c r="K115" s="77">
        <f t="shared" si="5"/>
        <v>-50</v>
      </c>
    </row>
    <row r="116" spans="1:11" ht="14.25" customHeight="1">
      <c r="A116" s="3" t="s">
        <v>180</v>
      </c>
      <c r="B116" s="3" t="s">
        <v>30</v>
      </c>
      <c r="C116" s="3" t="s">
        <v>272</v>
      </c>
      <c r="D116" s="3" t="s">
        <v>201</v>
      </c>
      <c r="E116" s="24">
        <v>6</v>
      </c>
      <c r="F116" s="38">
        <v>1</v>
      </c>
      <c r="G116" s="39">
        <v>11</v>
      </c>
      <c r="H116" s="39">
        <v>6</v>
      </c>
      <c r="I116" s="82">
        <f t="shared" si="3"/>
        <v>6</v>
      </c>
      <c r="J116" s="77">
        <f t="shared" si="4"/>
        <v>0</v>
      </c>
      <c r="K116" s="77">
        <f t="shared" si="5"/>
        <v>0</v>
      </c>
    </row>
    <row r="117" spans="1:11" ht="14.25" customHeight="1">
      <c r="A117" s="3" t="s">
        <v>202</v>
      </c>
      <c r="B117" s="3" t="s">
        <v>22</v>
      </c>
      <c r="C117" s="3" t="s">
        <v>33</v>
      </c>
      <c r="D117" s="3" t="s">
        <v>201</v>
      </c>
      <c r="E117" s="24">
        <v>3</v>
      </c>
      <c r="F117" s="38">
        <v>2</v>
      </c>
      <c r="G117" s="39">
        <v>11</v>
      </c>
      <c r="H117" s="39">
        <v>5</v>
      </c>
      <c r="I117" s="82">
        <f t="shared" si="3"/>
        <v>5.333333333333333</v>
      </c>
      <c r="J117" s="77">
        <f t="shared" si="4"/>
        <v>-0.33333333333333304</v>
      </c>
      <c r="K117" s="77">
        <f t="shared" si="5"/>
        <v>-6.25</v>
      </c>
    </row>
    <row r="118" spans="1:11" ht="14.25" customHeight="1">
      <c r="A118" s="3" t="s">
        <v>202</v>
      </c>
      <c r="B118" s="1" t="s">
        <v>395</v>
      </c>
      <c r="C118" s="3" t="s">
        <v>34</v>
      </c>
      <c r="D118" s="19" t="s">
        <v>201</v>
      </c>
      <c r="E118" s="25"/>
      <c r="F118" s="38"/>
      <c r="G118" s="39">
        <v>0</v>
      </c>
      <c r="H118" s="39">
        <v>0</v>
      </c>
      <c r="I118" s="82">
        <f t="shared" si="3"/>
        <v>0</v>
      </c>
      <c r="J118" s="77">
        <f t="shared" si="4"/>
        <v>0</v>
      </c>
      <c r="K118" s="77">
        <v>0</v>
      </c>
    </row>
    <row r="119" spans="1:11" ht="14.25" customHeight="1">
      <c r="A119" s="3" t="s">
        <v>202</v>
      </c>
      <c r="B119" s="3" t="s">
        <v>22</v>
      </c>
      <c r="C119" s="3" t="s">
        <v>35</v>
      </c>
      <c r="D119" s="3" t="s">
        <v>201</v>
      </c>
      <c r="E119" s="24">
        <v>7</v>
      </c>
      <c r="F119" s="38">
        <v>0</v>
      </c>
      <c r="G119" s="39">
        <v>9</v>
      </c>
      <c r="H119" s="39">
        <v>9</v>
      </c>
      <c r="I119" s="82">
        <f t="shared" si="3"/>
        <v>5.333333333333333</v>
      </c>
      <c r="J119" s="77">
        <f t="shared" si="4"/>
        <v>3.666666666666667</v>
      </c>
      <c r="K119" s="77">
        <f t="shared" si="5"/>
        <v>68.75</v>
      </c>
    </row>
    <row r="120" spans="1:11" ht="14.25" customHeight="1">
      <c r="A120" s="3" t="s">
        <v>202</v>
      </c>
      <c r="B120" s="3" t="s">
        <v>22</v>
      </c>
      <c r="C120" s="3" t="s">
        <v>36</v>
      </c>
      <c r="D120" s="3" t="s">
        <v>201</v>
      </c>
      <c r="E120" s="24">
        <v>9</v>
      </c>
      <c r="F120" s="38">
        <v>6</v>
      </c>
      <c r="G120" s="39">
        <v>1</v>
      </c>
      <c r="H120" s="39">
        <v>4</v>
      </c>
      <c r="I120" s="82">
        <f t="shared" si="3"/>
        <v>5.333333333333333</v>
      </c>
      <c r="J120" s="77">
        <f t="shared" si="4"/>
        <v>-1.333333333333333</v>
      </c>
      <c r="K120" s="77">
        <f t="shared" si="5"/>
        <v>-25</v>
      </c>
    </row>
    <row r="121" spans="1:11" ht="14.25" customHeight="1">
      <c r="A121" s="3" t="s">
        <v>202</v>
      </c>
      <c r="B121" s="3" t="s">
        <v>22</v>
      </c>
      <c r="C121" s="3" t="s">
        <v>37</v>
      </c>
      <c r="D121" s="3" t="s">
        <v>201</v>
      </c>
      <c r="E121" s="24">
        <v>6</v>
      </c>
      <c r="F121" s="38">
        <v>2</v>
      </c>
      <c r="G121" s="39">
        <v>6</v>
      </c>
      <c r="H121" s="39">
        <v>4</v>
      </c>
      <c r="I121" s="82">
        <f t="shared" si="3"/>
        <v>4.666666666666667</v>
      </c>
      <c r="J121" s="77">
        <f t="shared" si="4"/>
        <v>-0.666666666666667</v>
      </c>
      <c r="K121" s="77">
        <f t="shared" si="5"/>
        <v>-14.285714285714292</v>
      </c>
    </row>
    <row r="122" spans="1:11" ht="14.25" customHeight="1">
      <c r="A122" s="3"/>
      <c r="B122" s="1" t="s">
        <v>395</v>
      </c>
      <c r="C122" s="3" t="s">
        <v>396</v>
      </c>
      <c r="D122" s="19" t="s">
        <v>201</v>
      </c>
      <c r="E122" s="24"/>
      <c r="F122" s="38"/>
      <c r="G122" s="39">
        <v>0</v>
      </c>
      <c r="H122" s="39">
        <v>0</v>
      </c>
      <c r="I122" s="82">
        <f t="shared" si="3"/>
        <v>0</v>
      </c>
      <c r="J122" s="77">
        <f t="shared" si="4"/>
        <v>0</v>
      </c>
      <c r="K122" s="77">
        <v>0</v>
      </c>
    </row>
    <row r="123" spans="1:11" s="12" customFormat="1" ht="14.25" customHeight="1">
      <c r="A123" s="10"/>
      <c r="B123" s="33" t="s">
        <v>184</v>
      </c>
      <c r="C123" s="33"/>
      <c r="D123" s="33"/>
      <c r="E123" s="34">
        <f>SUM(E92:E122)</f>
        <v>618</v>
      </c>
      <c r="F123" s="46">
        <f>SUM(F92:F122)</f>
        <v>564</v>
      </c>
      <c r="G123" s="41">
        <f>SUM(G92:G122)</f>
        <v>581</v>
      </c>
      <c r="H123" s="41">
        <f>SUM(H92:H122)</f>
        <v>596</v>
      </c>
      <c r="I123" s="82">
        <f t="shared" si="3"/>
        <v>587.6666666666666</v>
      </c>
      <c r="J123" s="77">
        <f t="shared" si="4"/>
        <v>8.333333333333371</v>
      </c>
      <c r="K123" s="77">
        <f t="shared" si="5"/>
        <v>1.418037436188314</v>
      </c>
    </row>
    <row r="124" spans="1:11" ht="14.25" customHeight="1">
      <c r="A124" s="3" t="s">
        <v>202</v>
      </c>
      <c r="B124" s="3" t="s">
        <v>10</v>
      </c>
      <c r="C124" s="3" t="s">
        <v>38</v>
      </c>
      <c r="D124" s="3" t="s">
        <v>200</v>
      </c>
      <c r="E124" s="21">
        <v>0</v>
      </c>
      <c r="F124" s="38"/>
      <c r="G124" s="39"/>
      <c r="H124" s="39">
        <v>0</v>
      </c>
      <c r="I124" s="82">
        <f t="shared" si="3"/>
        <v>0</v>
      </c>
      <c r="J124" s="77">
        <f t="shared" si="4"/>
        <v>0</v>
      </c>
      <c r="K124" s="77">
        <v>0</v>
      </c>
    </row>
    <row r="125" spans="1:11" ht="14.25" customHeight="1">
      <c r="A125" s="3" t="s">
        <v>202</v>
      </c>
      <c r="B125" s="1" t="s">
        <v>395</v>
      </c>
      <c r="C125" s="3" t="s">
        <v>39</v>
      </c>
      <c r="D125" s="19" t="s">
        <v>201</v>
      </c>
      <c r="E125" s="22"/>
      <c r="F125" s="38"/>
      <c r="G125" s="39">
        <v>0</v>
      </c>
      <c r="H125" s="39">
        <v>0</v>
      </c>
      <c r="I125" s="82">
        <f t="shared" si="3"/>
        <v>0</v>
      </c>
      <c r="J125" s="77">
        <f t="shared" si="4"/>
        <v>0</v>
      </c>
      <c r="K125" s="77">
        <v>0</v>
      </c>
    </row>
    <row r="126" spans="1:11" ht="14.25" customHeight="1">
      <c r="A126" s="3" t="s">
        <v>202</v>
      </c>
      <c r="B126" s="3" t="s">
        <v>18</v>
      </c>
      <c r="C126" s="3" t="s">
        <v>40</v>
      </c>
      <c r="D126" s="3" t="s">
        <v>201</v>
      </c>
      <c r="E126" s="21">
        <v>9</v>
      </c>
      <c r="F126" s="38">
        <v>7</v>
      </c>
      <c r="G126" s="39">
        <v>5</v>
      </c>
      <c r="H126" s="39">
        <v>6</v>
      </c>
      <c r="I126" s="82">
        <f t="shared" si="3"/>
        <v>7</v>
      </c>
      <c r="J126" s="77">
        <f t="shared" si="4"/>
        <v>-1</v>
      </c>
      <c r="K126" s="77">
        <f t="shared" si="5"/>
        <v>-14.285714285714292</v>
      </c>
    </row>
    <row r="127" spans="1:11" ht="14.25" customHeight="1">
      <c r="A127" s="3" t="s">
        <v>202</v>
      </c>
      <c r="B127" s="3" t="s">
        <v>11</v>
      </c>
      <c r="C127" s="3" t="s">
        <v>41</v>
      </c>
      <c r="D127" s="3" t="s">
        <v>201</v>
      </c>
      <c r="E127" s="21">
        <v>6</v>
      </c>
      <c r="F127" s="38">
        <v>12</v>
      </c>
      <c r="G127" s="39">
        <v>14</v>
      </c>
      <c r="H127" s="39">
        <v>6</v>
      </c>
      <c r="I127" s="82">
        <f t="shared" si="3"/>
        <v>10.666666666666666</v>
      </c>
      <c r="J127" s="77">
        <f t="shared" si="4"/>
        <v>-4.666666666666666</v>
      </c>
      <c r="K127" s="77">
        <f t="shared" si="5"/>
        <v>-43.75</v>
      </c>
    </row>
    <row r="128" spans="1:11" ht="14.25" customHeight="1">
      <c r="A128" s="3" t="s">
        <v>180</v>
      </c>
      <c r="B128" s="3" t="s">
        <v>352</v>
      </c>
      <c r="C128" s="3" t="s">
        <v>273</v>
      </c>
      <c r="D128" s="3" t="s">
        <v>201</v>
      </c>
      <c r="E128" s="21">
        <v>6</v>
      </c>
      <c r="F128" s="38">
        <v>5</v>
      </c>
      <c r="G128" s="39">
        <v>0</v>
      </c>
      <c r="H128" s="39">
        <v>6</v>
      </c>
      <c r="I128" s="82">
        <f t="shared" si="3"/>
        <v>3.6666666666666665</v>
      </c>
      <c r="J128" s="77">
        <f t="shared" si="4"/>
        <v>2.3333333333333335</v>
      </c>
      <c r="K128" s="77">
        <f t="shared" si="5"/>
        <v>63.636363636363654</v>
      </c>
    </row>
    <row r="129" spans="1:11" ht="14.25" customHeight="1">
      <c r="A129" s="3" t="s">
        <v>202</v>
      </c>
      <c r="B129" s="3" t="s">
        <v>56</v>
      </c>
      <c r="C129" s="3" t="s">
        <v>274</v>
      </c>
      <c r="D129" s="3" t="s">
        <v>201</v>
      </c>
      <c r="E129" s="21">
        <v>23</v>
      </c>
      <c r="F129" s="38">
        <v>17</v>
      </c>
      <c r="G129" s="39">
        <v>21</v>
      </c>
      <c r="H129" s="39">
        <v>21</v>
      </c>
      <c r="I129" s="82">
        <f t="shared" si="3"/>
        <v>20.333333333333332</v>
      </c>
      <c r="J129" s="77">
        <f t="shared" si="4"/>
        <v>0.6666666666666679</v>
      </c>
      <c r="K129" s="77">
        <f t="shared" si="5"/>
        <v>3.278688524590166</v>
      </c>
    </row>
    <row r="130" spans="1:11" ht="14.25" customHeight="1">
      <c r="A130" s="3" t="s">
        <v>180</v>
      </c>
      <c r="B130" s="3" t="s">
        <v>57</v>
      </c>
      <c r="C130" s="3" t="s">
        <v>275</v>
      </c>
      <c r="D130" s="3" t="s">
        <v>201</v>
      </c>
      <c r="E130" s="21">
        <v>4</v>
      </c>
      <c r="F130" s="38">
        <v>9</v>
      </c>
      <c r="G130" s="39">
        <v>4</v>
      </c>
      <c r="H130" s="39">
        <v>5</v>
      </c>
      <c r="I130" s="82">
        <f t="shared" si="3"/>
        <v>5.666666666666667</v>
      </c>
      <c r="J130" s="77">
        <f t="shared" si="4"/>
        <v>-0.666666666666667</v>
      </c>
      <c r="K130" s="77">
        <f t="shared" si="5"/>
        <v>-11.764705882352942</v>
      </c>
    </row>
    <row r="131" spans="1:11" ht="14.25" customHeight="1">
      <c r="A131" s="3" t="s">
        <v>202</v>
      </c>
      <c r="B131" s="3" t="s">
        <v>18</v>
      </c>
      <c r="C131" s="3" t="s">
        <v>276</v>
      </c>
      <c r="D131" s="3" t="s">
        <v>201</v>
      </c>
      <c r="E131" s="21">
        <v>6</v>
      </c>
      <c r="F131" s="38">
        <v>2</v>
      </c>
      <c r="G131" s="39">
        <v>5</v>
      </c>
      <c r="H131" s="39">
        <v>5</v>
      </c>
      <c r="I131" s="82">
        <f t="shared" si="3"/>
        <v>4.333333333333333</v>
      </c>
      <c r="J131" s="77">
        <f t="shared" si="4"/>
        <v>0.666666666666667</v>
      </c>
      <c r="K131" s="77">
        <f t="shared" si="5"/>
        <v>15.384615384615401</v>
      </c>
    </row>
    <row r="132" spans="1:11" ht="14.25" customHeight="1">
      <c r="A132" s="3" t="s">
        <v>202</v>
      </c>
      <c r="B132" s="3" t="s">
        <v>18</v>
      </c>
      <c r="C132" s="3" t="s">
        <v>277</v>
      </c>
      <c r="D132" s="3" t="s">
        <v>201</v>
      </c>
      <c r="E132" s="21">
        <v>6</v>
      </c>
      <c r="F132" s="38">
        <v>7</v>
      </c>
      <c r="G132" s="39">
        <v>7</v>
      </c>
      <c r="H132" s="39">
        <v>5</v>
      </c>
      <c r="I132" s="82">
        <f aca="true" t="shared" si="6" ref="I132:I195">AVERAGE(E132:G132)</f>
        <v>6.666666666666667</v>
      </c>
      <c r="J132" s="77">
        <f aca="true" t="shared" si="7" ref="J132:J195">H132-I132</f>
        <v>-1.666666666666667</v>
      </c>
      <c r="K132" s="77">
        <f aca="true" t="shared" si="8" ref="K132:K194">H132/I132*100-100</f>
        <v>-25</v>
      </c>
    </row>
    <row r="133" spans="1:11" ht="14.25" customHeight="1">
      <c r="A133" s="3" t="s">
        <v>202</v>
      </c>
      <c r="B133" s="3" t="s">
        <v>18</v>
      </c>
      <c r="C133" s="3" t="s">
        <v>278</v>
      </c>
      <c r="D133" s="3" t="s">
        <v>201</v>
      </c>
      <c r="E133" s="21">
        <v>28</v>
      </c>
      <c r="F133" s="38">
        <v>30</v>
      </c>
      <c r="G133" s="39">
        <v>29</v>
      </c>
      <c r="H133" s="39">
        <v>33</v>
      </c>
      <c r="I133" s="82">
        <f t="shared" si="6"/>
        <v>29</v>
      </c>
      <c r="J133" s="77">
        <f t="shared" si="7"/>
        <v>4</v>
      </c>
      <c r="K133" s="77">
        <f t="shared" si="8"/>
        <v>13.793103448275872</v>
      </c>
    </row>
    <row r="134" spans="1:11" ht="14.25" customHeight="1">
      <c r="A134" s="3" t="s">
        <v>202</v>
      </c>
      <c r="B134" s="3" t="s">
        <v>18</v>
      </c>
      <c r="C134" s="3" t="s">
        <v>279</v>
      </c>
      <c r="D134" s="3" t="s">
        <v>201</v>
      </c>
      <c r="E134" s="21">
        <v>13</v>
      </c>
      <c r="F134" s="38">
        <v>14</v>
      </c>
      <c r="G134" s="39">
        <v>8</v>
      </c>
      <c r="H134" s="39">
        <v>6</v>
      </c>
      <c r="I134" s="82">
        <f t="shared" si="6"/>
        <v>11.666666666666666</v>
      </c>
      <c r="J134" s="77">
        <f t="shared" si="7"/>
        <v>-5.666666666666666</v>
      </c>
      <c r="K134" s="77">
        <f t="shared" si="8"/>
        <v>-48.57142857142856</v>
      </c>
    </row>
    <row r="135" spans="1:11" ht="14.25" customHeight="1">
      <c r="A135" s="3" t="s">
        <v>202</v>
      </c>
      <c r="B135" s="3" t="s">
        <v>58</v>
      </c>
      <c r="C135" s="3" t="s">
        <v>280</v>
      </c>
      <c r="D135" s="3" t="s">
        <v>201</v>
      </c>
      <c r="E135" s="21">
        <v>23</v>
      </c>
      <c r="F135" s="38">
        <v>22</v>
      </c>
      <c r="G135" s="39">
        <v>24</v>
      </c>
      <c r="H135" s="39">
        <v>27</v>
      </c>
      <c r="I135" s="82">
        <f t="shared" si="6"/>
        <v>23</v>
      </c>
      <c r="J135" s="77">
        <f t="shared" si="7"/>
        <v>4</v>
      </c>
      <c r="K135" s="77">
        <f t="shared" si="8"/>
        <v>17.391304347826093</v>
      </c>
    </row>
    <row r="136" spans="1:11" ht="14.25" customHeight="1">
      <c r="A136" s="3" t="s">
        <v>180</v>
      </c>
      <c r="B136" s="3" t="s">
        <v>353</v>
      </c>
      <c r="C136" s="3" t="s">
        <v>280</v>
      </c>
      <c r="D136" s="3" t="s">
        <v>201</v>
      </c>
      <c r="E136" s="21">
        <v>23</v>
      </c>
      <c r="F136" s="38">
        <v>22</v>
      </c>
      <c r="G136" s="39">
        <v>23</v>
      </c>
      <c r="H136" s="39">
        <v>25</v>
      </c>
      <c r="I136" s="82">
        <f t="shared" si="6"/>
        <v>22.666666666666668</v>
      </c>
      <c r="J136" s="77">
        <f t="shared" si="7"/>
        <v>2.333333333333332</v>
      </c>
      <c r="K136" s="77">
        <f t="shared" si="8"/>
        <v>10.294117647058812</v>
      </c>
    </row>
    <row r="137" spans="1:11" ht="14.25" customHeight="1">
      <c r="A137" s="3" t="s">
        <v>202</v>
      </c>
      <c r="B137" s="1" t="s">
        <v>395</v>
      </c>
      <c r="C137" s="3" t="s">
        <v>42</v>
      </c>
      <c r="D137" s="19" t="s">
        <v>201</v>
      </c>
      <c r="E137" s="22"/>
      <c r="F137" s="38"/>
      <c r="G137" s="39">
        <v>0</v>
      </c>
      <c r="H137" s="39">
        <v>0</v>
      </c>
      <c r="I137" s="82">
        <f t="shared" si="6"/>
        <v>0</v>
      </c>
      <c r="J137" s="77">
        <f t="shared" si="7"/>
        <v>0</v>
      </c>
      <c r="K137" s="77">
        <v>0</v>
      </c>
    </row>
    <row r="138" spans="1:11" ht="14.25" customHeight="1">
      <c r="A138" s="3" t="s">
        <v>202</v>
      </c>
      <c r="B138" s="1" t="s">
        <v>405</v>
      </c>
      <c r="C138" s="3" t="s">
        <v>281</v>
      </c>
      <c r="D138" s="3"/>
      <c r="E138" s="22"/>
      <c r="F138" s="38"/>
      <c r="G138" s="39">
        <v>2</v>
      </c>
      <c r="H138" s="39">
        <v>0</v>
      </c>
      <c r="I138" s="82">
        <f t="shared" si="6"/>
        <v>2</v>
      </c>
      <c r="J138" s="77">
        <f t="shared" si="7"/>
        <v>-2</v>
      </c>
      <c r="K138" s="77">
        <f t="shared" si="8"/>
        <v>-100</v>
      </c>
    </row>
    <row r="139" spans="1:11" ht="14.25" customHeight="1">
      <c r="A139" s="3" t="s">
        <v>202</v>
      </c>
      <c r="B139" s="3" t="s">
        <v>22</v>
      </c>
      <c r="C139" s="3" t="s">
        <v>406</v>
      </c>
      <c r="D139" s="3" t="s">
        <v>201</v>
      </c>
      <c r="E139" s="21">
        <v>3</v>
      </c>
      <c r="F139" s="38">
        <v>1</v>
      </c>
      <c r="G139" s="39">
        <v>0</v>
      </c>
      <c r="H139" s="39">
        <v>0</v>
      </c>
      <c r="I139" s="82">
        <f t="shared" si="6"/>
        <v>1.3333333333333333</v>
      </c>
      <c r="J139" s="77">
        <f t="shared" si="7"/>
        <v>-1.3333333333333333</v>
      </c>
      <c r="K139" s="77">
        <f t="shared" si="8"/>
        <v>-100</v>
      </c>
    </row>
    <row r="140" spans="1:11" ht="14.25" customHeight="1">
      <c r="A140" s="3" t="s">
        <v>202</v>
      </c>
      <c r="B140" s="1" t="s">
        <v>395</v>
      </c>
      <c r="C140" s="19" t="s">
        <v>414</v>
      </c>
      <c r="D140" s="3" t="s">
        <v>201</v>
      </c>
      <c r="E140" s="21">
        <v>4</v>
      </c>
      <c r="F140" s="38"/>
      <c r="G140" s="39">
        <v>0</v>
      </c>
      <c r="H140" s="39">
        <v>0</v>
      </c>
      <c r="I140" s="82">
        <f t="shared" si="6"/>
        <v>2</v>
      </c>
      <c r="J140" s="77">
        <f t="shared" si="7"/>
        <v>-2</v>
      </c>
      <c r="K140" s="77">
        <f t="shared" si="8"/>
        <v>-100</v>
      </c>
    </row>
    <row r="141" spans="1:11" ht="14.25" customHeight="1">
      <c r="A141" s="3" t="s">
        <v>202</v>
      </c>
      <c r="B141" s="3" t="s">
        <v>22</v>
      </c>
      <c r="C141" s="3" t="s">
        <v>282</v>
      </c>
      <c r="D141" s="3" t="s">
        <v>201</v>
      </c>
      <c r="E141" s="22">
        <v>0</v>
      </c>
      <c r="F141" s="38">
        <v>0</v>
      </c>
      <c r="G141" s="39">
        <v>2</v>
      </c>
      <c r="H141" s="39">
        <v>1</v>
      </c>
      <c r="I141" s="82">
        <f t="shared" si="6"/>
        <v>0.6666666666666666</v>
      </c>
      <c r="J141" s="77">
        <f t="shared" si="7"/>
        <v>0.33333333333333337</v>
      </c>
      <c r="K141" s="77">
        <f t="shared" si="8"/>
        <v>50</v>
      </c>
    </row>
    <row r="142" spans="1:11" ht="14.25" customHeight="1">
      <c r="A142" s="3" t="s">
        <v>202</v>
      </c>
      <c r="B142" s="3" t="s">
        <v>22</v>
      </c>
      <c r="C142" s="3" t="s">
        <v>283</v>
      </c>
      <c r="D142" s="3" t="s">
        <v>201</v>
      </c>
      <c r="E142" s="21">
        <v>7</v>
      </c>
      <c r="F142" s="38">
        <v>4</v>
      </c>
      <c r="G142" s="39">
        <v>6</v>
      </c>
      <c r="H142" s="39">
        <v>1</v>
      </c>
      <c r="I142" s="82">
        <f t="shared" si="6"/>
        <v>5.666666666666667</v>
      </c>
      <c r="J142" s="77">
        <f t="shared" si="7"/>
        <v>-4.666666666666667</v>
      </c>
      <c r="K142" s="77">
        <f t="shared" si="8"/>
        <v>-82.3529411764706</v>
      </c>
    </row>
    <row r="143" spans="1:11" ht="14.25" customHeight="1">
      <c r="A143" s="3" t="s">
        <v>202</v>
      </c>
      <c r="B143" s="3" t="s">
        <v>22</v>
      </c>
      <c r="C143" s="3" t="s">
        <v>284</v>
      </c>
      <c r="D143" s="3" t="s">
        <v>201</v>
      </c>
      <c r="E143" s="21">
        <v>6</v>
      </c>
      <c r="F143" s="38">
        <v>3</v>
      </c>
      <c r="G143" s="39">
        <v>5</v>
      </c>
      <c r="H143" s="39">
        <v>3</v>
      </c>
      <c r="I143" s="82">
        <f t="shared" si="6"/>
        <v>4.666666666666667</v>
      </c>
      <c r="J143" s="77">
        <f t="shared" si="7"/>
        <v>-1.666666666666667</v>
      </c>
      <c r="K143" s="77">
        <f t="shared" si="8"/>
        <v>-35.71428571428572</v>
      </c>
    </row>
    <row r="144" spans="1:11" ht="14.25" customHeight="1">
      <c r="A144" s="3" t="s">
        <v>202</v>
      </c>
      <c r="B144" s="3" t="s">
        <v>22</v>
      </c>
      <c r="C144" s="3" t="s">
        <v>285</v>
      </c>
      <c r="D144" s="3" t="s">
        <v>201</v>
      </c>
      <c r="E144" s="21">
        <v>7</v>
      </c>
      <c r="F144" s="38">
        <v>14</v>
      </c>
      <c r="G144" s="39">
        <v>6</v>
      </c>
      <c r="H144" s="39">
        <v>7</v>
      </c>
      <c r="I144" s="82">
        <f t="shared" si="6"/>
        <v>9</v>
      </c>
      <c r="J144" s="77">
        <f t="shared" si="7"/>
        <v>-2</v>
      </c>
      <c r="K144" s="77">
        <f t="shared" si="8"/>
        <v>-22.222222222222214</v>
      </c>
    </row>
    <row r="145" spans="1:11" ht="14.25" customHeight="1">
      <c r="A145" s="3"/>
      <c r="B145" s="1" t="s">
        <v>395</v>
      </c>
      <c r="C145" s="3" t="s">
        <v>397</v>
      </c>
      <c r="D145" s="19" t="s">
        <v>201</v>
      </c>
      <c r="E145" s="21"/>
      <c r="F145" s="38"/>
      <c r="G145" s="39">
        <v>0</v>
      </c>
      <c r="H145" s="39">
        <v>0</v>
      </c>
      <c r="I145" s="82">
        <f t="shared" si="6"/>
        <v>0</v>
      </c>
      <c r="J145" s="77">
        <f t="shared" si="7"/>
        <v>0</v>
      </c>
      <c r="K145" s="77">
        <v>0</v>
      </c>
    </row>
    <row r="146" spans="1:11" s="12" customFormat="1" ht="14.25" customHeight="1">
      <c r="A146" s="10"/>
      <c r="B146" s="33" t="s">
        <v>185</v>
      </c>
      <c r="C146" s="33"/>
      <c r="D146" s="33"/>
      <c r="E146" s="34">
        <f>SUM(E124:E145)</f>
        <v>174</v>
      </c>
      <c r="F146" s="46">
        <f>SUM(F124:F145)</f>
        <v>169</v>
      </c>
      <c r="G146" s="41">
        <f>SUM(G124:G145)</f>
        <v>161</v>
      </c>
      <c r="H146" s="41">
        <f>SUM(H124:H145)</f>
        <v>157</v>
      </c>
      <c r="I146" s="82">
        <f t="shared" si="6"/>
        <v>168</v>
      </c>
      <c r="J146" s="77">
        <f t="shared" si="7"/>
        <v>-11</v>
      </c>
      <c r="K146" s="77">
        <f t="shared" si="8"/>
        <v>-6.547619047619051</v>
      </c>
    </row>
    <row r="147" spans="1:11" ht="14.25" customHeight="1">
      <c r="A147" s="3" t="s">
        <v>202</v>
      </c>
      <c r="B147" s="3" t="s">
        <v>109</v>
      </c>
      <c r="C147" s="3" t="s">
        <v>286</v>
      </c>
      <c r="D147" s="3" t="s">
        <v>200</v>
      </c>
      <c r="E147" s="21">
        <v>0</v>
      </c>
      <c r="F147" s="38"/>
      <c r="G147" s="39"/>
      <c r="H147" s="39">
        <v>0</v>
      </c>
      <c r="I147" s="82">
        <f t="shared" si="6"/>
        <v>0</v>
      </c>
      <c r="J147" s="77">
        <f t="shared" si="7"/>
        <v>0</v>
      </c>
      <c r="K147" s="77">
        <v>0</v>
      </c>
    </row>
    <row r="148" spans="1:11" ht="14.25" customHeight="1">
      <c r="A148" s="3" t="s">
        <v>202</v>
      </c>
      <c r="B148" s="3" t="s">
        <v>109</v>
      </c>
      <c r="C148" s="3" t="s">
        <v>286</v>
      </c>
      <c r="D148" s="3" t="s">
        <v>201</v>
      </c>
      <c r="E148" s="21">
        <v>0</v>
      </c>
      <c r="F148" s="38">
        <v>0</v>
      </c>
      <c r="G148" s="39">
        <v>1</v>
      </c>
      <c r="H148" s="39">
        <v>3</v>
      </c>
      <c r="I148" s="82">
        <f t="shared" si="6"/>
        <v>0.3333333333333333</v>
      </c>
      <c r="J148" s="77">
        <f t="shared" si="7"/>
        <v>2.6666666666666665</v>
      </c>
      <c r="K148" s="77">
        <f t="shared" si="8"/>
        <v>800</v>
      </c>
    </row>
    <row r="149" spans="1:11" ht="14.25" customHeight="1">
      <c r="A149" s="3" t="s">
        <v>202</v>
      </c>
      <c r="B149" s="3" t="s">
        <v>31</v>
      </c>
      <c r="C149" s="3" t="s">
        <v>287</v>
      </c>
      <c r="D149" s="3" t="s">
        <v>200</v>
      </c>
      <c r="E149" s="21">
        <v>0</v>
      </c>
      <c r="F149" s="38"/>
      <c r="G149" s="39"/>
      <c r="H149" s="39">
        <v>0</v>
      </c>
      <c r="I149" s="82">
        <f t="shared" si="6"/>
        <v>0</v>
      </c>
      <c r="J149" s="77">
        <f t="shared" si="7"/>
        <v>0</v>
      </c>
      <c r="K149" s="77">
        <v>0</v>
      </c>
    </row>
    <row r="150" spans="1:11" ht="14.25" customHeight="1">
      <c r="A150" s="3" t="s">
        <v>202</v>
      </c>
      <c r="B150" s="3" t="s">
        <v>31</v>
      </c>
      <c r="C150" s="3" t="s">
        <v>287</v>
      </c>
      <c r="D150" s="3" t="s">
        <v>201</v>
      </c>
      <c r="E150" s="21">
        <v>4</v>
      </c>
      <c r="F150" s="38">
        <v>2</v>
      </c>
      <c r="G150" s="39">
        <v>2</v>
      </c>
      <c r="H150" s="39">
        <v>4</v>
      </c>
      <c r="I150" s="82">
        <f t="shared" si="6"/>
        <v>2.6666666666666665</v>
      </c>
      <c r="J150" s="77">
        <f t="shared" si="7"/>
        <v>1.3333333333333335</v>
      </c>
      <c r="K150" s="77">
        <f t="shared" si="8"/>
        <v>50</v>
      </c>
    </row>
    <row r="151" spans="1:11" ht="14.25" customHeight="1">
      <c r="A151" s="3" t="s">
        <v>202</v>
      </c>
      <c r="B151" s="3" t="s">
        <v>197</v>
      </c>
      <c r="C151" s="3" t="s">
        <v>288</v>
      </c>
      <c r="D151" s="3" t="s">
        <v>200</v>
      </c>
      <c r="E151" s="21">
        <v>0</v>
      </c>
      <c r="F151" s="38"/>
      <c r="G151" s="39"/>
      <c r="H151" s="39">
        <v>0</v>
      </c>
      <c r="I151" s="82">
        <f t="shared" si="6"/>
        <v>0</v>
      </c>
      <c r="J151" s="77">
        <f t="shared" si="7"/>
        <v>0</v>
      </c>
      <c r="K151" s="77">
        <v>0</v>
      </c>
    </row>
    <row r="152" spans="1:11" ht="14.25" customHeight="1">
      <c r="A152" s="3" t="s">
        <v>202</v>
      </c>
      <c r="B152" s="3" t="s">
        <v>197</v>
      </c>
      <c r="C152" s="3" t="s">
        <v>288</v>
      </c>
      <c r="D152" s="3" t="s">
        <v>201</v>
      </c>
      <c r="E152" s="21">
        <v>7</v>
      </c>
      <c r="F152" s="38">
        <v>2</v>
      </c>
      <c r="G152" s="39">
        <v>5</v>
      </c>
      <c r="H152" s="39">
        <v>3</v>
      </c>
      <c r="I152" s="82">
        <f t="shared" si="6"/>
        <v>4.666666666666667</v>
      </c>
      <c r="J152" s="77">
        <f t="shared" si="7"/>
        <v>-1.666666666666667</v>
      </c>
      <c r="K152" s="77">
        <f t="shared" si="8"/>
        <v>-35.71428571428572</v>
      </c>
    </row>
    <row r="153" spans="1:11" ht="14.25" customHeight="1">
      <c r="A153" s="3" t="s">
        <v>202</v>
      </c>
      <c r="B153" s="3" t="s">
        <v>10</v>
      </c>
      <c r="C153" s="3" t="s">
        <v>289</v>
      </c>
      <c r="D153" s="3" t="s">
        <v>200</v>
      </c>
      <c r="E153" s="21">
        <v>0</v>
      </c>
      <c r="F153" s="38"/>
      <c r="G153" s="39"/>
      <c r="H153" s="39">
        <v>0</v>
      </c>
      <c r="I153" s="82">
        <f t="shared" si="6"/>
        <v>0</v>
      </c>
      <c r="J153" s="77">
        <f t="shared" si="7"/>
        <v>0</v>
      </c>
      <c r="K153" s="77">
        <v>0</v>
      </c>
    </row>
    <row r="154" spans="1:11" ht="14.25" customHeight="1">
      <c r="A154" s="3" t="s">
        <v>202</v>
      </c>
      <c r="B154" s="3" t="s">
        <v>10</v>
      </c>
      <c r="C154" s="3" t="s">
        <v>289</v>
      </c>
      <c r="D154" s="3" t="s">
        <v>201</v>
      </c>
      <c r="E154" s="21">
        <v>4</v>
      </c>
      <c r="F154" s="38">
        <v>0</v>
      </c>
      <c r="G154" s="39">
        <v>0</v>
      </c>
      <c r="H154" s="39">
        <v>5</v>
      </c>
      <c r="I154" s="82">
        <f t="shared" si="6"/>
        <v>1.3333333333333333</v>
      </c>
      <c r="J154" s="77">
        <f t="shared" si="7"/>
        <v>3.666666666666667</v>
      </c>
      <c r="K154" s="77">
        <f t="shared" si="8"/>
        <v>275</v>
      </c>
    </row>
    <row r="155" spans="1:11" ht="14.25" customHeight="1">
      <c r="A155" s="3" t="s">
        <v>202</v>
      </c>
      <c r="B155" s="3" t="s">
        <v>10</v>
      </c>
      <c r="C155" s="3" t="s">
        <v>290</v>
      </c>
      <c r="D155" s="3" t="s">
        <v>200</v>
      </c>
      <c r="E155" s="21">
        <v>0</v>
      </c>
      <c r="F155" s="38"/>
      <c r="G155" s="39"/>
      <c r="H155" s="39">
        <v>0</v>
      </c>
      <c r="I155" s="82">
        <f t="shared" si="6"/>
        <v>0</v>
      </c>
      <c r="J155" s="77">
        <f t="shared" si="7"/>
        <v>0</v>
      </c>
      <c r="K155" s="77">
        <v>0</v>
      </c>
    </row>
    <row r="156" spans="1:11" ht="14.25" customHeight="1">
      <c r="A156" s="3" t="s">
        <v>202</v>
      </c>
      <c r="B156" s="3" t="s">
        <v>10</v>
      </c>
      <c r="C156" s="3" t="s">
        <v>290</v>
      </c>
      <c r="D156" s="3" t="s">
        <v>201</v>
      </c>
      <c r="E156" s="21">
        <v>4</v>
      </c>
      <c r="F156" s="38">
        <v>3</v>
      </c>
      <c r="G156" s="39">
        <v>3</v>
      </c>
      <c r="H156" s="39">
        <v>4</v>
      </c>
      <c r="I156" s="82">
        <f t="shared" si="6"/>
        <v>3.3333333333333335</v>
      </c>
      <c r="J156" s="77">
        <f t="shared" si="7"/>
        <v>0.6666666666666665</v>
      </c>
      <c r="K156" s="77">
        <f t="shared" si="8"/>
        <v>20</v>
      </c>
    </row>
    <row r="157" spans="1:11" ht="14.25" customHeight="1">
      <c r="A157" s="3" t="s">
        <v>202</v>
      </c>
      <c r="B157" s="3" t="s">
        <v>18</v>
      </c>
      <c r="C157" s="3" t="s">
        <v>291</v>
      </c>
      <c r="D157" s="3" t="s">
        <v>201</v>
      </c>
      <c r="E157" s="21">
        <v>3</v>
      </c>
      <c r="F157" s="38">
        <v>5</v>
      </c>
      <c r="G157" s="39">
        <v>3</v>
      </c>
      <c r="H157" s="39">
        <v>2</v>
      </c>
      <c r="I157" s="82">
        <f t="shared" si="6"/>
        <v>3.6666666666666665</v>
      </c>
      <c r="J157" s="77">
        <f t="shared" si="7"/>
        <v>-1.6666666666666665</v>
      </c>
      <c r="K157" s="77">
        <f t="shared" si="8"/>
        <v>-45.454545454545446</v>
      </c>
    </row>
    <row r="158" spans="1:11" ht="14.25" customHeight="1">
      <c r="A158" s="3" t="s">
        <v>202</v>
      </c>
      <c r="B158" s="3" t="s">
        <v>22</v>
      </c>
      <c r="C158" s="3" t="s">
        <v>292</v>
      </c>
      <c r="D158" s="3" t="s">
        <v>201</v>
      </c>
      <c r="E158" s="21">
        <v>0</v>
      </c>
      <c r="F158" s="38">
        <v>2</v>
      </c>
      <c r="G158" s="39">
        <v>1</v>
      </c>
      <c r="H158" s="39">
        <v>3</v>
      </c>
      <c r="I158" s="82">
        <f t="shared" si="6"/>
        <v>1</v>
      </c>
      <c r="J158" s="77">
        <f t="shared" si="7"/>
        <v>2</v>
      </c>
      <c r="K158" s="77">
        <f t="shared" si="8"/>
        <v>200</v>
      </c>
    </row>
    <row r="159" spans="1:11" s="12" customFormat="1" ht="14.25" customHeight="1">
      <c r="A159" s="10"/>
      <c r="B159" s="33" t="s">
        <v>186</v>
      </c>
      <c r="C159" s="33"/>
      <c r="D159" s="33"/>
      <c r="E159" s="34">
        <f>SUM(E147:E158)</f>
        <v>22</v>
      </c>
      <c r="F159" s="46">
        <f>SUM(F147:F158)</f>
        <v>14</v>
      </c>
      <c r="G159" s="41">
        <f>SUM(G147:G158)</f>
        <v>15</v>
      </c>
      <c r="H159" s="41">
        <f>SUM(H147:H158)</f>
        <v>24</v>
      </c>
      <c r="I159" s="82">
        <f t="shared" si="6"/>
        <v>17</v>
      </c>
      <c r="J159" s="77">
        <f t="shared" si="7"/>
        <v>7</v>
      </c>
      <c r="K159" s="77">
        <f t="shared" si="8"/>
        <v>41.176470588235304</v>
      </c>
    </row>
    <row r="160" spans="1:11" ht="14.25" customHeight="1">
      <c r="A160" s="3" t="s">
        <v>202</v>
      </c>
      <c r="B160" s="3" t="s">
        <v>7</v>
      </c>
      <c r="C160" s="3" t="s">
        <v>293</v>
      </c>
      <c r="D160" s="3" t="s">
        <v>200</v>
      </c>
      <c r="E160" s="21">
        <v>0</v>
      </c>
      <c r="F160" s="38"/>
      <c r="G160" s="39"/>
      <c r="H160" s="39">
        <v>0</v>
      </c>
      <c r="I160" s="82">
        <f t="shared" si="6"/>
        <v>0</v>
      </c>
      <c r="J160" s="77">
        <f t="shared" si="7"/>
        <v>0</v>
      </c>
      <c r="K160" s="77">
        <v>0</v>
      </c>
    </row>
    <row r="161" spans="1:11" ht="14.25" customHeight="1">
      <c r="A161" s="3" t="s">
        <v>202</v>
      </c>
      <c r="B161" s="3" t="s">
        <v>7</v>
      </c>
      <c r="C161" s="3" t="s">
        <v>293</v>
      </c>
      <c r="D161" s="3" t="s">
        <v>201</v>
      </c>
      <c r="E161" s="21">
        <v>8</v>
      </c>
      <c r="F161" s="38">
        <v>4</v>
      </c>
      <c r="G161" s="39">
        <v>1</v>
      </c>
      <c r="H161" s="39">
        <v>5</v>
      </c>
      <c r="I161" s="82">
        <f t="shared" si="6"/>
        <v>4.333333333333333</v>
      </c>
      <c r="J161" s="77">
        <f t="shared" si="7"/>
        <v>0.666666666666667</v>
      </c>
      <c r="K161" s="77">
        <f t="shared" si="8"/>
        <v>15.384615384615401</v>
      </c>
    </row>
    <row r="162" spans="1:11" ht="14.25" customHeight="1">
      <c r="A162" s="3" t="s">
        <v>202</v>
      </c>
      <c r="B162" s="3" t="s">
        <v>162</v>
      </c>
      <c r="C162" s="3" t="s">
        <v>294</v>
      </c>
      <c r="D162" s="3" t="s">
        <v>201</v>
      </c>
      <c r="E162" s="21">
        <v>28</v>
      </c>
      <c r="F162" s="38">
        <v>31</v>
      </c>
      <c r="G162" s="39">
        <v>25</v>
      </c>
      <c r="H162" s="39">
        <v>28</v>
      </c>
      <c r="I162" s="82">
        <f t="shared" si="6"/>
        <v>28</v>
      </c>
      <c r="J162" s="77">
        <f t="shared" si="7"/>
        <v>0</v>
      </c>
      <c r="K162" s="77">
        <f t="shared" si="8"/>
        <v>0</v>
      </c>
    </row>
    <row r="163" spans="1:11" ht="14.25" customHeight="1">
      <c r="A163" s="3" t="s">
        <v>202</v>
      </c>
      <c r="B163" s="3" t="s">
        <v>215</v>
      </c>
      <c r="C163" s="3" t="s">
        <v>295</v>
      </c>
      <c r="D163" s="3" t="s">
        <v>201</v>
      </c>
      <c r="E163" s="21">
        <v>12</v>
      </c>
      <c r="F163" s="38">
        <v>19</v>
      </c>
      <c r="G163" s="39">
        <v>20</v>
      </c>
      <c r="H163" s="39">
        <v>9</v>
      </c>
      <c r="I163" s="82">
        <f t="shared" si="6"/>
        <v>17</v>
      </c>
      <c r="J163" s="77">
        <f t="shared" si="7"/>
        <v>-8</v>
      </c>
      <c r="K163" s="77">
        <f t="shared" si="8"/>
        <v>-47.05882352941176</v>
      </c>
    </row>
    <row r="164" spans="1:11" ht="14.25" customHeight="1">
      <c r="A164" s="3" t="s">
        <v>202</v>
      </c>
      <c r="B164" s="3" t="s">
        <v>213</v>
      </c>
      <c r="C164" s="3" t="s">
        <v>296</v>
      </c>
      <c r="D164" s="3" t="s">
        <v>201</v>
      </c>
      <c r="E164" s="21">
        <v>19</v>
      </c>
      <c r="F164" s="38">
        <v>10</v>
      </c>
      <c r="G164" s="39">
        <v>16</v>
      </c>
      <c r="H164" s="39">
        <v>17</v>
      </c>
      <c r="I164" s="82">
        <f t="shared" si="6"/>
        <v>15</v>
      </c>
      <c r="J164" s="77">
        <f t="shared" si="7"/>
        <v>2</v>
      </c>
      <c r="K164" s="77">
        <f t="shared" si="8"/>
        <v>13.333333333333329</v>
      </c>
    </row>
    <row r="165" spans="1:11" ht="14.25" customHeight="1">
      <c r="A165" s="3" t="s">
        <v>202</v>
      </c>
      <c r="B165" s="3" t="s">
        <v>216</v>
      </c>
      <c r="C165" s="3" t="s">
        <v>297</v>
      </c>
      <c r="D165" s="3" t="s">
        <v>201</v>
      </c>
      <c r="E165" s="21">
        <v>17</v>
      </c>
      <c r="F165" s="38">
        <v>13</v>
      </c>
      <c r="G165" s="39">
        <v>27</v>
      </c>
      <c r="H165" s="39">
        <v>15</v>
      </c>
      <c r="I165" s="82">
        <f t="shared" si="6"/>
        <v>19</v>
      </c>
      <c r="J165" s="77">
        <f t="shared" si="7"/>
        <v>-4</v>
      </c>
      <c r="K165" s="77">
        <f t="shared" si="8"/>
        <v>-21.05263157894737</v>
      </c>
    </row>
    <row r="166" spans="1:11" ht="14.25" customHeight="1">
      <c r="A166" s="3" t="s">
        <v>202</v>
      </c>
      <c r="B166" s="3" t="s">
        <v>217</v>
      </c>
      <c r="C166" s="3" t="s">
        <v>298</v>
      </c>
      <c r="D166" s="3" t="s">
        <v>201</v>
      </c>
      <c r="E166" s="21">
        <v>46</v>
      </c>
      <c r="F166" s="49">
        <v>47</v>
      </c>
      <c r="G166" s="39">
        <v>45</v>
      </c>
      <c r="H166" s="39">
        <v>35</v>
      </c>
      <c r="I166" s="82">
        <f t="shared" si="6"/>
        <v>46</v>
      </c>
      <c r="J166" s="77">
        <f t="shared" si="7"/>
        <v>-11</v>
      </c>
      <c r="K166" s="77">
        <f t="shared" si="8"/>
        <v>-23.91304347826086</v>
      </c>
    </row>
    <row r="167" spans="1:11" ht="14.25" customHeight="1">
      <c r="A167" s="3" t="s">
        <v>202</v>
      </c>
      <c r="B167" s="3" t="s">
        <v>18</v>
      </c>
      <c r="C167" s="3" t="s">
        <v>299</v>
      </c>
      <c r="D167" s="3" t="s">
        <v>201</v>
      </c>
      <c r="E167" s="21">
        <v>2</v>
      </c>
      <c r="F167" s="38">
        <v>1</v>
      </c>
      <c r="G167" s="39">
        <v>3</v>
      </c>
      <c r="H167" s="39">
        <v>4</v>
      </c>
      <c r="I167" s="82">
        <f t="shared" si="6"/>
        <v>2</v>
      </c>
      <c r="J167" s="77">
        <f t="shared" si="7"/>
        <v>2</v>
      </c>
      <c r="K167" s="77">
        <f t="shared" si="8"/>
        <v>100</v>
      </c>
    </row>
    <row r="168" spans="1:11" ht="14.25" customHeight="1">
      <c r="A168" s="3" t="s">
        <v>202</v>
      </c>
      <c r="B168" s="3" t="s">
        <v>11</v>
      </c>
      <c r="C168" s="3" t="s">
        <v>300</v>
      </c>
      <c r="D168" s="3" t="s">
        <v>201</v>
      </c>
      <c r="E168" s="21">
        <v>13</v>
      </c>
      <c r="F168" s="38">
        <v>12</v>
      </c>
      <c r="G168" s="39">
        <v>12</v>
      </c>
      <c r="H168" s="39">
        <v>8</v>
      </c>
      <c r="I168" s="82">
        <f t="shared" si="6"/>
        <v>12.333333333333334</v>
      </c>
      <c r="J168" s="77">
        <f t="shared" si="7"/>
        <v>-4.333333333333334</v>
      </c>
      <c r="K168" s="77">
        <f t="shared" si="8"/>
        <v>-35.135135135135144</v>
      </c>
    </row>
    <row r="169" spans="1:11" ht="14.25" customHeight="1">
      <c r="A169" s="3" t="s">
        <v>202</v>
      </c>
      <c r="B169" s="3" t="s">
        <v>18</v>
      </c>
      <c r="C169" s="3" t="s">
        <v>301</v>
      </c>
      <c r="D169" s="3" t="s">
        <v>201</v>
      </c>
      <c r="E169" s="21">
        <v>18</v>
      </c>
      <c r="F169" s="38">
        <v>14</v>
      </c>
      <c r="G169" s="39">
        <v>14</v>
      </c>
      <c r="H169" s="39">
        <v>3</v>
      </c>
      <c r="I169" s="82">
        <f t="shared" si="6"/>
        <v>15.333333333333334</v>
      </c>
      <c r="J169" s="77">
        <f t="shared" si="7"/>
        <v>-12.333333333333334</v>
      </c>
      <c r="K169" s="77">
        <f t="shared" si="8"/>
        <v>-80.43478260869566</v>
      </c>
    </row>
    <row r="170" spans="1:11" ht="14.25" customHeight="1">
      <c r="A170" s="3" t="s">
        <v>202</v>
      </c>
      <c r="B170" s="3" t="s">
        <v>218</v>
      </c>
      <c r="C170" s="3" t="s">
        <v>302</v>
      </c>
      <c r="D170" s="3" t="s">
        <v>201</v>
      </c>
      <c r="E170" s="21">
        <v>14</v>
      </c>
      <c r="F170" s="38">
        <v>11</v>
      </c>
      <c r="G170" s="39">
        <v>17</v>
      </c>
      <c r="H170" s="39">
        <v>13</v>
      </c>
      <c r="I170" s="82">
        <f t="shared" si="6"/>
        <v>14</v>
      </c>
      <c r="J170" s="77">
        <f t="shared" si="7"/>
        <v>-1</v>
      </c>
      <c r="K170" s="77">
        <f t="shared" si="8"/>
        <v>-7.142857142857139</v>
      </c>
    </row>
    <row r="171" spans="1:11" ht="14.25" customHeight="1">
      <c r="A171" s="3" t="s">
        <v>202</v>
      </c>
      <c r="B171" s="3" t="s">
        <v>219</v>
      </c>
      <c r="C171" s="3" t="s">
        <v>303</v>
      </c>
      <c r="D171" s="3" t="s">
        <v>201</v>
      </c>
      <c r="E171" s="22">
        <v>23</v>
      </c>
      <c r="F171" s="38">
        <v>19</v>
      </c>
      <c r="G171" s="39">
        <v>23</v>
      </c>
      <c r="H171" s="39">
        <v>22</v>
      </c>
      <c r="I171" s="82">
        <f t="shared" si="6"/>
        <v>21.666666666666668</v>
      </c>
      <c r="J171" s="77">
        <f t="shared" si="7"/>
        <v>0.33333333333333215</v>
      </c>
      <c r="K171" s="77">
        <f t="shared" si="8"/>
        <v>1.538461538461533</v>
      </c>
    </row>
    <row r="172" spans="1:11" ht="14.25" customHeight="1">
      <c r="A172" s="3" t="s">
        <v>202</v>
      </c>
      <c r="B172" s="3" t="s">
        <v>220</v>
      </c>
      <c r="C172" s="3" t="s">
        <v>304</v>
      </c>
      <c r="D172" s="3" t="s">
        <v>201</v>
      </c>
      <c r="E172" s="21">
        <v>18</v>
      </c>
      <c r="F172" s="38">
        <v>10</v>
      </c>
      <c r="G172" s="39">
        <v>10</v>
      </c>
      <c r="H172" s="39">
        <v>9</v>
      </c>
      <c r="I172" s="82">
        <f t="shared" si="6"/>
        <v>12.666666666666666</v>
      </c>
      <c r="J172" s="77">
        <f t="shared" si="7"/>
        <v>-3.666666666666666</v>
      </c>
      <c r="K172" s="77">
        <f t="shared" si="8"/>
        <v>-28.94736842105263</v>
      </c>
    </row>
    <row r="173" spans="1:11" ht="14.25" customHeight="1">
      <c r="A173" s="3" t="s">
        <v>202</v>
      </c>
      <c r="B173" s="3" t="s">
        <v>221</v>
      </c>
      <c r="C173" s="3" t="s">
        <v>305</v>
      </c>
      <c r="D173" s="3" t="s">
        <v>201</v>
      </c>
      <c r="E173" s="21">
        <v>90</v>
      </c>
      <c r="F173" s="38">
        <v>85</v>
      </c>
      <c r="G173" s="39">
        <v>70</v>
      </c>
      <c r="H173" s="39">
        <v>79</v>
      </c>
      <c r="I173" s="82">
        <f t="shared" si="6"/>
        <v>81.66666666666667</v>
      </c>
      <c r="J173" s="77">
        <f t="shared" si="7"/>
        <v>-2.6666666666666714</v>
      </c>
      <c r="K173" s="77">
        <f t="shared" si="8"/>
        <v>-3.2653061224489903</v>
      </c>
    </row>
    <row r="174" spans="1:11" ht="14.25" customHeight="1">
      <c r="A174" s="3" t="s">
        <v>202</v>
      </c>
      <c r="B174" s="3" t="s">
        <v>22</v>
      </c>
      <c r="C174" s="3" t="s">
        <v>306</v>
      </c>
      <c r="D174" s="3" t="s">
        <v>201</v>
      </c>
      <c r="E174" s="22">
        <v>10</v>
      </c>
      <c r="F174" s="38">
        <v>10</v>
      </c>
      <c r="G174" s="39">
        <v>5</v>
      </c>
      <c r="H174" s="39">
        <v>6</v>
      </c>
      <c r="I174" s="82">
        <f t="shared" si="6"/>
        <v>8.333333333333334</v>
      </c>
      <c r="J174" s="77">
        <f t="shared" si="7"/>
        <v>-2.333333333333334</v>
      </c>
      <c r="K174" s="77">
        <f t="shared" si="8"/>
        <v>-28</v>
      </c>
    </row>
    <row r="175" spans="1:11" ht="14.25" customHeight="1">
      <c r="A175" s="3" t="s">
        <v>202</v>
      </c>
      <c r="B175" s="3" t="s">
        <v>3</v>
      </c>
      <c r="C175" s="3" t="s">
        <v>307</v>
      </c>
      <c r="D175" s="3" t="s">
        <v>201</v>
      </c>
      <c r="E175" s="21">
        <v>7</v>
      </c>
      <c r="F175" s="38">
        <v>3</v>
      </c>
      <c r="G175" s="39">
        <v>3</v>
      </c>
      <c r="H175" s="39">
        <v>1</v>
      </c>
      <c r="I175" s="82">
        <f t="shared" si="6"/>
        <v>4.333333333333333</v>
      </c>
      <c r="J175" s="77">
        <f t="shared" si="7"/>
        <v>-3.333333333333333</v>
      </c>
      <c r="K175" s="77">
        <f t="shared" si="8"/>
        <v>-76.92307692307692</v>
      </c>
    </row>
    <row r="176" spans="1:11" ht="14.25" customHeight="1">
      <c r="A176" s="3" t="s">
        <v>202</v>
      </c>
      <c r="B176" s="3" t="s">
        <v>22</v>
      </c>
      <c r="C176" s="3" t="s">
        <v>308</v>
      </c>
      <c r="D176" s="3" t="s">
        <v>201</v>
      </c>
      <c r="E176" s="21">
        <v>19</v>
      </c>
      <c r="F176" s="38">
        <v>10</v>
      </c>
      <c r="G176" s="39">
        <v>12</v>
      </c>
      <c r="H176" s="39">
        <v>18</v>
      </c>
      <c r="I176" s="82">
        <f t="shared" si="6"/>
        <v>13.666666666666666</v>
      </c>
      <c r="J176" s="77">
        <f t="shared" si="7"/>
        <v>4.333333333333334</v>
      </c>
      <c r="K176" s="77">
        <f t="shared" si="8"/>
        <v>31.707317073170742</v>
      </c>
    </row>
    <row r="177" spans="1:11" ht="14.25" customHeight="1">
      <c r="A177" s="3" t="s">
        <v>202</v>
      </c>
      <c r="B177" s="3" t="s">
        <v>22</v>
      </c>
      <c r="C177" s="3" t="s">
        <v>309</v>
      </c>
      <c r="D177" s="3" t="s">
        <v>201</v>
      </c>
      <c r="E177" s="21">
        <v>4</v>
      </c>
      <c r="F177" s="38">
        <v>6</v>
      </c>
      <c r="G177" s="39">
        <v>0</v>
      </c>
      <c r="H177" s="39">
        <v>3</v>
      </c>
      <c r="I177" s="82">
        <f t="shared" si="6"/>
        <v>3.3333333333333335</v>
      </c>
      <c r="J177" s="77">
        <f t="shared" si="7"/>
        <v>-0.3333333333333335</v>
      </c>
      <c r="K177" s="77">
        <f t="shared" si="8"/>
        <v>-10.000000000000014</v>
      </c>
    </row>
    <row r="178" spans="1:11" ht="14.25" customHeight="1">
      <c r="A178" s="3" t="s">
        <v>202</v>
      </c>
      <c r="B178" s="3" t="s">
        <v>22</v>
      </c>
      <c r="C178" s="3" t="s">
        <v>310</v>
      </c>
      <c r="D178" s="3" t="s">
        <v>201</v>
      </c>
      <c r="E178" s="21">
        <v>3</v>
      </c>
      <c r="F178" s="38">
        <v>5</v>
      </c>
      <c r="G178" s="39">
        <v>0</v>
      </c>
      <c r="H178" s="39">
        <v>2</v>
      </c>
      <c r="I178" s="82">
        <f t="shared" si="6"/>
        <v>2.6666666666666665</v>
      </c>
      <c r="J178" s="77">
        <f t="shared" si="7"/>
        <v>-0.6666666666666665</v>
      </c>
      <c r="K178" s="77">
        <f t="shared" si="8"/>
        <v>-25</v>
      </c>
    </row>
    <row r="179" spans="1:11" ht="14.25" customHeight="1">
      <c r="A179" s="3" t="s">
        <v>202</v>
      </c>
      <c r="B179" s="3" t="s">
        <v>22</v>
      </c>
      <c r="C179" s="3" t="s">
        <v>311</v>
      </c>
      <c r="D179" s="3" t="s">
        <v>201</v>
      </c>
      <c r="E179" s="21">
        <v>8</v>
      </c>
      <c r="F179" s="38">
        <v>4</v>
      </c>
      <c r="G179" s="39">
        <v>1</v>
      </c>
      <c r="H179" s="39">
        <v>4</v>
      </c>
      <c r="I179" s="82">
        <f t="shared" si="6"/>
        <v>4.333333333333333</v>
      </c>
      <c r="J179" s="77">
        <f t="shared" si="7"/>
        <v>-0.33333333333333304</v>
      </c>
      <c r="K179" s="77">
        <f t="shared" si="8"/>
        <v>-7.692307692307693</v>
      </c>
    </row>
    <row r="180" spans="1:11" s="12" customFormat="1" ht="14.25" customHeight="1">
      <c r="A180" s="10"/>
      <c r="B180" s="33" t="s">
        <v>187</v>
      </c>
      <c r="C180" s="33"/>
      <c r="D180" s="33"/>
      <c r="E180" s="34">
        <f>SUM(E160:E179)</f>
        <v>359</v>
      </c>
      <c r="F180" s="46">
        <f>SUM(F160:F179)</f>
        <v>314</v>
      </c>
      <c r="G180" s="41">
        <f>SUM(G160:G179)</f>
        <v>304</v>
      </c>
      <c r="H180" s="41">
        <f>SUM(H160:H179)</f>
        <v>281</v>
      </c>
      <c r="I180" s="82">
        <f t="shared" si="6"/>
        <v>325.6666666666667</v>
      </c>
      <c r="J180" s="77">
        <f t="shared" si="7"/>
        <v>-44.666666666666686</v>
      </c>
      <c r="K180" s="77">
        <f t="shared" si="8"/>
        <v>-13.715455475946783</v>
      </c>
    </row>
    <row r="181" spans="1:11" ht="14.25" customHeight="1">
      <c r="A181" s="3" t="s">
        <v>202</v>
      </c>
      <c r="B181" s="3" t="s">
        <v>18</v>
      </c>
      <c r="C181" s="3" t="s">
        <v>59</v>
      </c>
      <c r="D181" s="3" t="s">
        <v>201</v>
      </c>
      <c r="E181" s="21">
        <v>14</v>
      </c>
      <c r="F181" s="38">
        <v>4</v>
      </c>
      <c r="G181" s="39">
        <v>15</v>
      </c>
      <c r="H181" s="39">
        <v>12</v>
      </c>
      <c r="I181" s="82">
        <f t="shared" si="6"/>
        <v>11</v>
      </c>
      <c r="J181" s="77">
        <f t="shared" si="7"/>
        <v>1</v>
      </c>
      <c r="K181" s="77">
        <f t="shared" si="8"/>
        <v>9.09090909090908</v>
      </c>
    </row>
    <row r="182" spans="1:11" ht="14.25" customHeight="1">
      <c r="A182" s="3" t="s">
        <v>202</v>
      </c>
      <c r="B182" s="3" t="s">
        <v>105</v>
      </c>
      <c r="C182" s="3" t="s">
        <v>60</v>
      </c>
      <c r="D182" s="3" t="s">
        <v>201</v>
      </c>
      <c r="E182" s="21">
        <v>13</v>
      </c>
      <c r="F182" s="38">
        <v>13</v>
      </c>
      <c r="G182" s="39">
        <v>17</v>
      </c>
      <c r="H182" s="39">
        <v>14</v>
      </c>
      <c r="I182" s="82">
        <f t="shared" si="6"/>
        <v>14.333333333333334</v>
      </c>
      <c r="J182" s="77">
        <f t="shared" si="7"/>
        <v>-0.3333333333333339</v>
      </c>
      <c r="K182" s="77">
        <f t="shared" si="8"/>
        <v>-2.3255813953488484</v>
      </c>
    </row>
    <row r="183" spans="1:11" ht="14.25" customHeight="1">
      <c r="A183" s="3" t="s">
        <v>202</v>
      </c>
      <c r="B183" s="3" t="s">
        <v>106</v>
      </c>
      <c r="C183" s="3" t="s">
        <v>61</v>
      </c>
      <c r="D183" s="3" t="s">
        <v>201</v>
      </c>
      <c r="E183" s="21">
        <v>13</v>
      </c>
      <c r="F183" s="38">
        <v>13</v>
      </c>
      <c r="G183" s="39">
        <v>14</v>
      </c>
      <c r="H183" s="39">
        <v>12</v>
      </c>
      <c r="I183" s="82">
        <f t="shared" si="6"/>
        <v>13.333333333333334</v>
      </c>
      <c r="J183" s="77">
        <f t="shared" si="7"/>
        <v>-1.333333333333334</v>
      </c>
      <c r="K183" s="77">
        <f t="shared" si="8"/>
        <v>-10.000000000000014</v>
      </c>
    </row>
    <row r="184" spans="1:11" ht="14.25" customHeight="1">
      <c r="A184" s="3" t="s">
        <v>202</v>
      </c>
      <c r="B184" s="3" t="s">
        <v>18</v>
      </c>
      <c r="C184" s="3" t="s">
        <v>62</v>
      </c>
      <c r="D184" s="3" t="s">
        <v>201</v>
      </c>
      <c r="E184" s="21">
        <v>24</v>
      </c>
      <c r="F184" s="38">
        <v>21</v>
      </c>
      <c r="G184" s="39">
        <v>21</v>
      </c>
      <c r="H184" s="39">
        <v>22</v>
      </c>
      <c r="I184" s="82">
        <f t="shared" si="6"/>
        <v>22</v>
      </c>
      <c r="J184" s="77">
        <f t="shared" si="7"/>
        <v>0</v>
      </c>
      <c r="K184" s="77">
        <f t="shared" si="8"/>
        <v>0</v>
      </c>
    </row>
    <row r="185" spans="1:11" ht="14.25" customHeight="1">
      <c r="A185" s="3" t="s">
        <v>202</v>
      </c>
      <c r="B185" s="3" t="s">
        <v>11</v>
      </c>
      <c r="C185" s="3" t="s">
        <v>159</v>
      </c>
      <c r="D185" s="3" t="s">
        <v>201</v>
      </c>
      <c r="E185" s="21">
        <v>21</v>
      </c>
      <c r="F185" s="38">
        <v>22</v>
      </c>
      <c r="G185" s="39">
        <v>27</v>
      </c>
      <c r="H185" s="39">
        <v>26</v>
      </c>
      <c r="I185" s="82">
        <f t="shared" si="6"/>
        <v>23.333333333333332</v>
      </c>
      <c r="J185" s="77">
        <f t="shared" si="7"/>
        <v>2.666666666666668</v>
      </c>
      <c r="K185" s="77">
        <f t="shared" si="8"/>
        <v>11.42857142857143</v>
      </c>
    </row>
    <row r="186" spans="1:11" ht="14.25" customHeight="1">
      <c r="A186" s="3" t="s">
        <v>202</v>
      </c>
      <c r="B186" s="3" t="s">
        <v>18</v>
      </c>
      <c r="C186" s="3" t="s">
        <v>63</v>
      </c>
      <c r="D186" s="3" t="s">
        <v>201</v>
      </c>
      <c r="E186" s="21">
        <v>8</v>
      </c>
      <c r="F186" s="38">
        <v>13</v>
      </c>
      <c r="G186" s="39">
        <v>15</v>
      </c>
      <c r="H186" s="39">
        <v>17</v>
      </c>
      <c r="I186" s="82">
        <f t="shared" si="6"/>
        <v>12</v>
      </c>
      <c r="J186" s="77">
        <f t="shared" si="7"/>
        <v>5</v>
      </c>
      <c r="K186" s="77">
        <f t="shared" si="8"/>
        <v>41.666666666666686</v>
      </c>
    </row>
    <row r="187" spans="1:11" ht="14.25" customHeight="1">
      <c r="A187" s="3" t="s">
        <v>202</v>
      </c>
      <c r="B187" s="3" t="s">
        <v>107</v>
      </c>
      <c r="C187" s="3" t="s">
        <v>64</v>
      </c>
      <c r="D187" s="3" t="s">
        <v>201</v>
      </c>
      <c r="E187" s="21">
        <v>13</v>
      </c>
      <c r="F187" s="38">
        <v>14</v>
      </c>
      <c r="G187" s="39">
        <v>9</v>
      </c>
      <c r="H187" s="39">
        <v>11</v>
      </c>
      <c r="I187" s="82">
        <f t="shared" si="6"/>
        <v>12</v>
      </c>
      <c r="J187" s="77">
        <f t="shared" si="7"/>
        <v>-1</v>
      </c>
      <c r="K187" s="77">
        <f t="shared" si="8"/>
        <v>-8.333333333333343</v>
      </c>
    </row>
    <row r="188" spans="1:11" ht="14.25" customHeight="1">
      <c r="A188" s="3" t="s">
        <v>202</v>
      </c>
      <c r="B188" s="1" t="s">
        <v>395</v>
      </c>
      <c r="C188" s="3" t="s">
        <v>157</v>
      </c>
      <c r="D188" s="19" t="s">
        <v>201</v>
      </c>
      <c r="E188" s="21"/>
      <c r="F188" s="38"/>
      <c r="G188" s="39">
        <v>0</v>
      </c>
      <c r="H188" s="39">
        <v>0</v>
      </c>
      <c r="I188" s="82">
        <f t="shared" si="6"/>
        <v>0</v>
      </c>
      <c r="J188" s="77">
        <f t="shared" si="7"/>
        <v>0</v>
      </c>
      <c r="K188" s="77">
        <v>0</v>
      </c>
    </row>
    <row r="189" spans="1:11" ht="14.25" customHeight="1">
      <c r="A189" s="3" t="s">
        <v>202</v>
      </c>
      <c r="B189" s="3" t="s">
        <v>22</v>
      </c>
      <c r="C189" s="3" t="s">
        <v>158</v>
      </c>
      <c r="D189" s="3" t="s">
        <v>201</v>
      </c>
      <c r="E189" s="21">
        <v>4</v>
      </c>
      <c r="F189" s="38">
        <v>4</v>
      </c>
      <c r="G189" s="39">
        <v>10</v>
      </c>
      <c r="H189" s="39">
        <v>3</v>
      </c>
      <c r="I189" s="82">
        <f t="shared" si="6"/>
        <v>6</v>
      </c>
      <c r="J189" s="77">
        <f t="shared" si="7"/>
        <v>-3</v>
      </c>
      <c r="K189" s="77">
        <f t="shared" si="8"/>
        <v>-50</v>
      </c>
    </row>
    <row r="190" spans="1:11" s="12" customFormat="1" ht="14.25" customHeight="1">
      <c r="A190" s="10"/>
      <c r="B190" s="33" t="s">
        <v>188</v>
      </c>
      <c r="C190" s="33"/>
      <c r="D190" s="33"/>
      <c r="E190" s="34">
        <f>SUM(E181:E189)</f>
        <v>110</v>
      </c>
      <c r="F190" s="46">
        <f>SUM(F181:F189)</f>
        <v>104</v>
      </c>
      <c r="G190" s="41">
        <f>SUM(G181:G189)</f>
        <v>128</v>
      </c>
      <c r="H190" s="41">
        <f>SUM(H181:H189)</f>
        <v>117</v>
      </c>
      <c r="I190" s="82">
        <f t="shared" si="6"/>
        <v>114</v>
      </c>
      <c r="J190" s="77">
        <f t="shared" si="7"/>
        <v>3</v>
      </c>
      <c r="K190" s="77">
        <f t="shared" si="8"/>
        <v>2.631578947368425</v>
      </c>
    </row>
    <row r="191" spans="1:11" s="13" customFormat="1" ht="14.25" customHeight="1">
      <c r="A191" s="11"/>
      <c r="B191" s="5" t="s">
        <v>189</v>
      </c>
      <c r="C191" s="5"/>
      <c r="D191" s="5"/>
      <c r="E191" s="23">
        <f>SUM(E123+E146+E159+E180+E190)</f>
        <v>1283</v>
      </c>
      <c r="F191" s="48">
        <f>SUM(F123+F146+F159+F180+F190)</f>
        <v>1165</v>
      </c>
      <c r="G191" s="48">
        <f>SUM(G123+G146+G159+G180+G190)</f>
        <v>1189</v>
      </c>
      <c r="H191" s="55">
        <f>SUM(H123+H146+H159+H180+H190)</f>
        <v>1175</v>
      </c>
      <c r="I191" s="82">
        <f t="shared" si="6"/>
        <v>1212.3333333333333</v>
      </c>
      <c r="J191" s="77">
        <f t="shared" si="7"/>
        <v>-37.33333333333326</v>
      </c>
      <c r="K191" s="77">
        <f t="shared" si="8"/>
        <v>-3.079461094308485</v>
      </c>
    </row>
    <row r="192" spans="1:11" ht="14.25" customHeight="1">
      <c r="A192" s="3" t="s">
        <v>202</v>
      </c>
      <c r="B192" s="3" t="s">
        <v>7</v>
      </c>
      <c r="C192" s="3" t="s">
        <v>65</v>
      </c>
      <c r="D192" s="3" t="s">
        <v>200</v>
      </c>
      <c r="E192" s="24">
        <v>0</v>
      </c>
      <c r="F192" s="38"/>
      <c r="G192" s="39"/>
      <c r="H192" s="39">
        <v>0</v>
      </c>
      <c r="I192" s="82">
        <f t="shared" si="6"/>
        <v>0</v>
      </c>
      <c r="J192" s="77">
        <f t="shared" si="7"/>
        <v>0</v>
      </c>
      <c r="K192" s="77">
        <v>0</v>
      </c>
    </row>
    <row r="193" spans="1:11" ht="14.25" customHeight="1">
      <c r="A193" s="3" t="s">
        <v>202</v>
      </c>
      <c r="B193" s="3" t="s">
        <v>7</v>
      </c>
      <c r="C193" s="3" t="s">
        <v>66</v>
      </c>
      <c r="D193" s="3" t="s">
        <v>201</v>
      </c>
      <c r="E193" s="24">
        <v>12</v>
      </c>
      <c r="F193" s="38">
        <v>17</v>
      </c>
      <c r="G193" s="39">
        <v>13</v>
      </c>
      <c r="H193" s="39">
        <v>11</v>
      </c>
      <c r="I193" s="82">
        <f t="shared" si="6"/>
        <v>14</v>
      </c>
      <c r="J193" s="77">
        <f t="shared" si="7"/>
        <v>-3</v>
      </c>
      <c r="K193" s="77">
        <f t="shared" si="8"/>
        <v>-21.42857142857143</v>
      </c>
    </row>
    <row r="194" spans="1:11" ht="14.25" customHeight="1">
      <c r="A194" s="3" t="s">
        <v>202</v>
      </c>
      <c r="B194" s="3" t="s">
        <v>10</v>
      </c>
      <c r="C194" s="3" t="s">
        <v>67</v>
      </c>
      <c r="D194" s="3" t="s">
        <v>201</v>
      </c>
      <c r="E194" s="24">
        <v>3</v>
      </c>
      <c r="F194" s="38">
        <v>2</v>
      </c>
      <c r="G194" s="39">
        <v>6</v>
      </c>
      <c r="H194" s="39">
        <v>4</v>
      </c>
      <c r="I194" s="82">
        <f t="shared" si="6"/>
        <v>3.6666666666666665</v>
      </c>
      <c r="J194" s="77">
        <f t="shared" si="7"/>
        <v>0.3333333333333335</v>
      </c>
      <c r="K194" s="77">
        <f t="shared" si="8"/>
        <v>9.090909090909108</v>
      </c>
    </row>
    <row r="195" spans="1:11" ht="14.25" customHeight="1">
      <c r="A195" s="3" t="s">
        <v>202</v>
      </c>
      <c r="B195" s="3" t="s">
        <v>10</v>
      </c>
      <c r="C195" s="3" t="s">
        <v>67</v>
      </c>
      <c r="D195" s="3" t="s">
        <v>200</v>
      </c>
      <c r="E195" s="24">
        <v>0</v>
      </c>
      <c r="F195" s="38"/>
      <c r="G195" s="39"/>
      <c r="H195" s="39">
        <v>0</v>
      </c>
      <c r="I195" s="82">
        <f t="shared" si="6"/>
        <v>0</v>
      </c>
      <c r="J195" s="77">
        <f t="shared" si="7"/>
        <v>0</v>
      </c>
      <c r="K195" s="77">
        <v>0</v>
      </c>
    </row>
    <row r="196" spans="1:11" ht="14.25" customHeight="1">
      <c r="A196" s="3" t="s">
        <v>202</v>
      </c>
      <c r="B196" s="3" t="s">
        <v>10</v>
      </c>
      <c r="C196" s="3" t="s">
        <v>68</v>
      </c>
      <c r="D196" s="3" t="s">
        <v>201</v>
      </c>
      <c r="E196" s="24">
        <v>2</v>
      </c>
      <c r="F196" s="38">
        <v>1</v>
      </c>
      <c r="G196" s="39">
        <v>1</v>
      </c>
      <c r="H196" s="39">
        <v>3</v>
      </c>
      <c r="I196" s="82">
        <f aca="true" t="shared" si="9" ref="I196:I259">AVERAGE(E196:G196)</f>
        <v>1.3333333333333333</v>
      </c>
      <c r="J196" s="77">
        <f aca="true" t="shared" si="10" ref="J196:J259">H196-I196</f>
        <v>1.6666666666666667</v>
      </c>
      <c r="K196" s="77">
        <f aca="true" t="shared" si="11" ref="K196:K259">H196/I196*100-100</f>
        <v>125</v>
      </c>
    </row>
    <row r="197" spans="1:11" ht="14.25" customHeight="1">
      <c r="A197" s="3" t="s">
        <v>202</v>
      </c>
      <c r="B197" s="3" t="s">
        <v>10</v>
      </c>
      <c r="C197" s="3" t="s">
        <v>68</v>
      </c>
      <c r="D197" s="3" t="s">
        <v>200</v>
      </c>
      <c r="E197" s="24">
        <v>0</v>
      </c>
      <c r="F197" s="38"/>
      <c r="G197" s="39"/>
      <c r="H197" s="39">
        <v>0</v>
      </c>
      <c r="I197" s="82">
        <f t="shared" si="9"/>
        <v>0</v>
      </c>
      <c r="J197" s="77">
        <f t="shared" si="10"/>
        <v>0</v>
      </c>
      <c r="K197" s="77">
        <v>0</v>
      </c>
    </row>
    <row r="198" spans="1:11" ht="14.25" customHeight="1">
      <c r="A198" s="3" t="s">
        <v>202</v>
      </c>
      <c r="B198" s="3" t="s">
        <v>10</v>
      </c>
      <c r="C198" s="3" t="s">
        <v>407</v>
      </c>
      <c r="D198" s="3" t="s">
        <v>201</v>
      </c>
      <c r="E198" s="24">
        <v>4</v>
      </c>
      <c r="F198" s="38">
        <v>1</v>
      </c>
      <c r="G198" s="39">
        <v>2</v>
      </c>
      <c r="H198" s="39">
        <v>1</v>
      </c>
      <c r="I198" s="82">
        <f t="shared" si="9"/>
        <v>2.3333333333333335</v>
      </c>
      <c r="J198" s="77">
        <f t="shared" si="10"/>
        <v>-1.3333333333333335</v>
      </c>
      <c r="K198" s="77">
        <f t="shared" si="11"/>
        <v>-57.142857142857146</v>
      </c>
    </row>
    <row r="199" spans="1:11" ht="14.25" customHeight="1">
      <c r="A199" s="3" t="s">
        <v>202</v>
      </c>
      <c r="B199" s="3" t="s">
        <v>10</v>
      </c>
      <c r="C199" s="3" t="s">
        <v>407</v>
      </c>
      <c r="D199" s="3" t="s">
        <v>200</v>
      </c>
      <c r="E199" s="24">
        <v>0</v>
      </c>
      <c r="F199" s="38"/>
      <c r="G199" s="39"/>
      <c r="H199" s="39">
        <v>0</v>
      </c>
      <c r="I199" s="82">
        <f t="shared" si="9"/>
        <v>0</v>
      </c>
      <c r="J199" s="77">
        <f t="shared" si="10"/>
        <v>0</v>
      </c>
      <c r="K199" s="77">
        <v>0</v>
      </c>
    </row>
    <row r="200" spans="1:11" ht="14.25" customHeight="1">
      <c r="A200" s="3" t="s">
        <v>202</v>
      </c>
      <c r="B200" s="3" t="s">
        <v>160</v>
      </c>
      <c r="C200" s="3" t="s">
        <v>69</v>
      </c>
      <c r="D200" s="3" t="s">
        <v>201</v>
      </c>
      <c r="E200" s="24">
        <v>30</v>
      </c>
      <c r="F200" s="38">
        <v>26</v>
      </c>
      <c r="G200" s="39">
        <v>27</v>
      </c>
      <c r="H200" s="39">
        <v>27</v>
      </c>
      <c r="I200" s="82">
        <f t="shared" si="9"/>
        <v>27.666666666666668</v>
      </c>
      <c r="J200" s="77">
        <f t="shared" si="10"/>
        <v>-0.6666666666666679</v>
      </c>
      <c r="K200" s="77">
        <f t="shared" si="11"/>
        <v>-2.409638554216869</v>
      </c>
    </row>
    <row r="201" spans="1:11" ht="14.25" customHeight="1">
      <c r="A201" s="3" t="s">
        <v>202</v>
      </c>
      <c r="B201" s="3" t="s">
        <v>18</v>
      </c>
      <c r="C201" s="3" t="s">
        <v>69</v>
      </c>
      <c r="D201" s="3" t="s">
        <v>201</v>
      </c>
      <c r="E201" s="24">
        <v>63</v>
      </c>
      <c r="F201" s="38">
        <v>65</v>
      </c>
      <c r="G201" s="39">
        <v>67</v>
      </c>
      <c r="H201" s="39">
        <v>55</v>
      </c>
      <c r="I201" s="82">
        <f t="shared" si="9"/>
        <v>65</v>
      </c>
      <c r="J201" s="77">
        <f t="shared" si="10"/>
        <v>-10</v>
      </c>
      <c r="K201" s="77">
        <f t="shared" si="11"/>
        <v>-15.384615384615387</v>
      </c>
    </row>
    <row r="202" spans="1:11" ht="14.25" customHeight="1">
      <c r="A202" s="3" t="s">
        <v>202</v>
      </c>
      <c r="B202" s="3" t="s">
        <v>108</v>
      </c>
      <c r="C202" s="3" t="s">
        <v>70</v>
      </c>
      <c r="D202" s="3" t="s">
        <v>201</v>
      </c>
      <c r="E202" s="24">
        <v>11</v>
      </c>
      <c r="F202" s="38">
        <v>12</v>
      </c>
      <c r="G202" s="39">
        <v>7</v>
      </c>
      <c r="H202" s="39">
        <v>11</v>
      </c>
      <c r="I202" s="82">
        <f t="shared" si="9"/>
        <v>10</v>
      </c>
      <c r="J202" s="77">
        <f t="shared" si="10"/>
        <v>1</v>
      </c>
      <c r="K202" s="77">
        <f t="shared" si="11"/>
        <v>10.000000000000014</v>
      </c>
    </row>
    <row r="203" spans="1:11" ht="14.25" customHeight="1">
      <c r="A203" s="3" t="s">
        <v>202</v>
      </c>
      <c r="B203" s="3" t="s">
        <v>18</v>
      </c>
      <c r="C203" s="3" t="s">
        <v>71</v>
      </c>
      <c r="D203" s="3" t="s">
        <v>201</v>
      </c>
      <c r="E203" s="25">
        <v>8</v>
      </c>
      <c r="F203" s="38">
        <v>4</v>
      </c>
      <c r="G203" s="39">
        <v>7</v>
      </c>
      <c r="H203" s="39">
        <v>7</v>
      </c>
      <c r="I203" s="82">
        <f t="shared" si="9"/>
        <v>6.333333333333333</v>
      </c>
      <c r="J203" s="77">
        <f t="shared" si="10"/>
        <v>0.666666666666667</v>
      </c>
      <c r="K203" s="77">
        <f t="shared" si="11"/>
        <v>10.5263157894737</v>
      </c>
    </row>
    <row r="204" spans="1:11" ht="14.25" customHeight="1">
      <c r="A204" s="3" t="s">
        <v>202</v>
      </c>
      <c r="B204" s="3" t="s">
        <v>22</v>
      </c>
      <c r="C204" s="3" t="s">
        <v>72</v>
      </c>
      <c r="D204" s="3" t="s">
        <v>201</v>
      </c>
      <c r="E204" s="24">
        <v>10</v>
      </c>
      <c r="F204" s="38">
        <v>5</v>
      </c>
      <c r="G204" s="39">
        <v>5</v>
      </c>
      <c r="H204" s="39">
        <v>4</v>
      </c>
      <c r="I204" s="82">
        <f t="shared" si="9"/>
        <v>6.666666666666667</v>
      </c>
      <c r="J204" s="77">
        <f t="shared" si="10"/>
        <v>-2.666666666666667</v>
      </c>
      <c r="K204" s="77">
        <f t="shared" si="11"/>
        <v>-40</v>
      </c>
    </row>
    <row r="205" spans="1:11" ht="14.25" customHeight="1">
      <c r="A205" s="3" t="s">
        <v>202</v>
      </c>
      <c r="B205" s="3" t="s">
        <v>22</v>
      </c>
      <c r="C205" s="3" t="s">
        <v>73</v>
      </c>
      <c r="D205" s="3" t="s">
        <v>201</v>
      </c>
      <c r="E205" s="24">
        <v>4</v>
      </c>
      <c r="F205" s="38">
        <v>13</v>
      </c>
      <c r="G205" s="39">
        <v>11</v>
      </c>
      <c r="H205" s="39">
        <v>4</v>
      </c>
      <c r="I205" s="82">
        <f t="shared" si="9"/>
        <v>9.333333333333334</v>
      </c>
      <c r="J205" s="77">
        <f t="shared" si="10"/>
        <v>-5.333333333333334</v>
      </c>
      <c r="K205" s="77">
        <f t="shared" si="11"/>
        <v>-57.142857142857146</v>
      </c>
    </row>
    <row r="206" spans="1:11" ht="14.25" customHeight="1">
      <c r="A206" s="3" t="s">
        <v>202</v>
      </c>
      <c r="B206" s="3" t="s">
        <v>22</v>
      </c>
      <c r="C206" s="3" t="s">
        <v>74</v>
      </c>
      <c r="D206" s="3" t="s">
        <v>201</v>
      </c>
      <c r="E206" s="24">
        <v>8</v>
      </c>
      <c r="F206" s="38">
        <v>4</v>
      </c>
      <c r="G206" s="39">
        <v>1</v>
      </c>
      <c r="H206" s="39">
        <v>6</v>
      </c>
      <c r="I206" s="82">
        <f t="shared" si="9"/>
        <v>4.333333333333333</v>
      </c>
      <c r="J206" s="77">
        <f t="shared" si="10"/>
        <v>1.666666666666667</v>
      </c>
      <c r="K206" s="77">
        <f t="shared" si="11"/>
        <v>38.46153846153848</v>
      </c>
    </row>
    <row r="207" spans="1:11" ht="14.25" customHeight="1">
      <c r="A207" s="3" t="s">
        <v>202</v>
      </c>
      <c r="B207" s="19" t="s">
        <v>409</v>
      </c>
      <c r="C207" s="19" t="s">
        <v>410</v>
      </c>
      <c r="D207" s="19" t="s">
        <v>411</v>
      </c>
      <c r="E207" s="24">
        <v>3</v>
      </c>
      <c r="F207" s="38">
        <v>4</v>
      </c>
      <c r="G207" s="39">
        <v>11</v>
      </c>
      <c r="H207" s="39">
        <v>2</v>
      </c>
      <c r="I207" s="82">
        <f t="shared" si="9"/>
        <v>6</v>
      </c>
      <c r="J207" s="77">
        <f t="shared" si="10"/>
        <v>-4</v>
      </c>
      <c r="K207" s="77">
        <f t="shared" si="11"/>
        <v>-66.66666666666667</v>
      </c>
    </row>
    <row r="208" spans="1:11" ht="14.25" customHeight="1">
      <c r="A208" s="3" t="s">
        <v>202</v>
      </c>
      <c r="B208" s="3" t="s">
        <v>22</v>
      </c>
      <c r="C208" s="3" t="s">
        <v>75</v>
      </c>
      <c r="D208" s="3" t="s">
        <v>201</v>
      </c>
      <c r="E208" s="24">
        <v>6</v>
      </c>
      <c r="F208" s="38">
        <v>15</v>
      </c>
      <c r="G208" s="39">
        <v>16</v>
      </c>
      <c r="H208" s="39">
        <v>17</v>
      </c>
      <c r="I208" s="82">
        <f t="shared" si="9"/>
        <v>12.333333333333334</v>
      </c>
      <c r="J208" s="77">
        <f t="shared" si="10"/>
        <v>4.666666666666666</v>
      </c>
      <c r="K208" s="77">
        <f t="shared" si="11"/>
        <v>37.83783783783784</v>
      </c>
    </row>
    <row r="209" spans="1:11" ht="14.25" customHeight="1">
      <c r="A209" s="3" t="s">
        <v>202</v>
      </c>
      <c r="B209" s="3" t="s">
        <v>22</v>
      </c>
      <c r="C209" s="3" t="s">
        <v>76</v>
      </c>
      <c r="D209" s="3" t="s">
        <v>201</v>
      </c>
      <c r="E209" s="24">
        <v>7</v>
      </c>
      <c r="F209" s="38">
        <v>4</v>
      </c>
      <c r="G209" s="39">
        <v>5</v>
      </c>
      <c r="H209" s="39">
        <v>5</v>
      </c>
      <c r="I209" s="82">
        <f t="shared" si="9"/>
        <v>5.333333333333333</v>
      </c>
      <c r="J209" s="77">
        <f t="shared" si="10"/>
        <v>-0.33333333333333304</v>
      </c>
      <c r="K209" s="77">
        <f t="shared" si="11"/>
        <v>-6.25</v>
      </c>
    </row>
    <row r="210" spans="1:11" ht="14.25" customHeight="1">
      <c r="A210" s="3" t="s">
        <v>202</v>
      </c>
      <c r="B210" s="1" t="s">
        <v>395</v>
      </c>
      <c r="C210" s="3" t="s">
        <v>77</v>
      </c>
      <c r="D210" s="19" t="s">
        <v>201</v>
      </c>
      <c r="E210" s="25"/>
      <c r="F210" s="38"/>
      <c r="G210" s="39">
        <v>0</v>
      </c>
      <c r="H210" s="39">
        <v>0</v>
      </c>
      <c r="I210" s="82">
        <f t="shared" si="9"/>
        <v>0</v>
      </c>
      <c r="J210" s="77">
        <f t="shared" si="10"/>
        <v>0</v>
      </c>
      <c r="K210" s="77">
        <v>0</v>
      </c>
    </row>
    <row r="211" spans="1:11" ht="14.25" customHeight="1">
      <c r="A211" s="3" t="s">
        <v>202</v>
      </c>
      <c r="B211" s="3" t="s">
        <v>22</v>
      </c>
      <c r="C211" s="3" t="s">
        <v>78</v>
      </c>
      <c r="D211" s="3" t="s">
        <v>201</v>
      </c>
      <c r="E211" s="24">
        <v>3</v>
      </c>
      <c r="F211" s="38">
        <v>5</v>
      </c>
      <c r="G211" s="39">
        <v>5</v>
      </c>
      <c r="H211" s="39">
        <v>8</v>
      </c>
      <c r="I211" s="82">
        <f t="shared" si="9"/>
        <v>4.333333333333333</v>
      </c>
      <c r="J211" s="77">
        <f t="shared" si="10"/>
        <v>3.666666666666667</v>
      </c>
      <c r="K211" s="77">
        <f t="shared" si="11"/>
        <v>84.61538461538461</v>
      </c>
    </row>
    <row r="212" spans="1:11" ht="14.25" customHeight="1">
      <c r="A212" s="3" t="s">
        <v>202</v>
      </c>
      <c r="B212" s="3" t="s">
        <v>22</v>
      </c>
      <c r="C212" s="3" t="s">
        <v>79</v>
      </c>
      <c r="D212" s="3" t="s">
        <v>201</v>
      </c>
      <c r="E212" s="24">
        <v>7</v>
      </c>
      <c r="F212" s="38">
        <v>17</v>
      </c>
      <c r="G212" s="39">
        <v>9</v>
      </c>
      <c r="H212" s="39">
        <v>16</v>
      </c>
      <c r="I212" s="82">
        <f t="shared" si="9"/>
        <v>11</v>
      </c>
      <c r="J212" s="77">
        <f t="shared" si="10"/>
        <v>5</v>
      </c>
      <c r="K212" s="77">
        <f t="shared" si="11"/>
        <v>45.45454545454547</v>
      </c>
    </row>
    <row r="213" spans="1:11" s="12" customFormat="1" ht="14.25" customHeight="1">
      <c r="A213" s="10"/>
      <c r="B213" s="33" t="s">
        <v>190</v>
      </c>
      <c r="C213" s="33"/>
      <c r="D213" s="33"/>
      <c r="E213" s="34">
        <f>SUM(E192:E212)</f>
        <v>181</v>
      </c>
      <c r="F213" s="46">
        <f>SUM(F192:F212)</f>
        <v>195</v>
      </c>
      <c r="G213" s="41">
        <f>SUM(G192:G212)</f>
        <v>193</v>
      </c>
      <c r="H213" s="41">
        <f>SUM(H192:H212)</f>
        <v>181</v>
      </c>
      <c r="I213" s="82">
        <f t="shared" si="9"/>
        <v>189.66666666666666</v>
      </c>
      <c r="J213" s="77">
        <f t="shared" si="10"/>
        <v>-8.666666666666657</v>
      </c>
      <c r="K213" s="77">
        <f t="shared" si="11"/>
        <v>-4.569420035149392</v>
      </c>
    </row>
    <row r="214" spans="1:11" ht="14.25" customHeight="1">
      <c r="A214" s="3" t="s">
        <v>202</v>
      </c>
      <c r="B214" s="3" t="s">
        <v>109</v>
      </c>
      <c r="C214" s="3" t="s">
        <v>80</v>
      </c>
      <c r="D214" s="3" t="s">
        <v>200</v>
      </c>
      <c r="E214" s="21">
        <v>0</v>
      </c>
      <c r="F214" s="38"/>
      <c r="G214" s="39"/>
      <c r="H214" s="39">
        <v>0</v>
      </c>
      <c r="I214" s="82">
        <f t="shared" si="9"/>
        <v>0</v>
      </c>
      <c r="J214" s="77">
        <f t="shared" si="10"/>
        <v>0</v>
      </c>
      <c r="K214" s="77">
        <v>0</v>
      </c>
    </row>
    <row r="215" spans="1:11" ht="14.25" customHeight="1">
      <c r="A215" s="3" t="s">
        <v>202</v>
      </c>
      <c r="B215" s="3" t="s">
        <v>109</v>
      </c>
      <c r="C215" s="3" t="s">
        <v>80</v>
      </c>
      <c r="D215" s="3" t="s">
        <v>201</v>
      </c>
      <c r="E215" s="21">
        <v>18</v>
      </c>
      <c r="F215" s="38">
        <v>26</v>
      </c>
      <c r="G215" s="39">
        <v>20</v>
      </c>
      <c r="H215" s="39">
        <v>21</v>
      </c>
      <c r="I215" s="82">
        <f t="shared" si="9"/>
        <v>21.333333333333332</v>
      </c>
      <c r="J215" s="77">
        <f t="shared" si="10"/>
        <v>-0.33333333333333215</v>
      </c>
      <c r="K215" s="77">
        <f t="shared" si="11"/>
        <v>-1.5625</v>
      </c>
    </row>
    <row r="216" spans="1:11" ht="14.25" customHeight="1">
      <c r="A216" s="3" t="s">
        <v>202</v>
      </c>
      <c r="B216" s="3" t="s">
        <v>10</v>
      </c>
      <c r="C216" s="3" t="s">
        <v>81</v>
      </c>
      <c r="D216" s="3" t="s">
        <v>200</v>
      </c>
      <c r="E216" s="21">
        <v>0</v>
      </c>
      <c r="F216" s="38"/>
      <c r="G216" s="39"/>
      <c r="H216" s="39">
        <v>0</v>
      </c>
      <c r="I216" s="82">
        <f t="shared" si="9"/>
        <v>0</v>
      </c>
      <c r="J216" s="77">
        <f t="shared" si="10"/>
        <v>0</v>
      </c>
      <c r="K216" s="77">
        <v>0</v>
      </c>
    </row>
    <row r="217" spans="1:11" ht="14.25" customHeight="1">
      <c r="A217" s="3" t="s">
        <v>202</v>
      </c>
      <c r="B217" s="3" t="s">
        <v>10</v>
      </c>
      <c r="C217" s="3" t="s">
        <v>81</v>
      </c>
      <c r="D217" s="3" t="s">
        <v>201</v>
      </c>
      <c r="E217" s="21">
        <v>0</v>
      </c>
      <c r="F217" s="38">
        <v>2</v>
      </c>
      <c r="G217" s="39">
        <v>4</v>
      </c>
      <c r="H217" s="39">
        <v>4</v>
      </c>
      <c r="I217" s="82">
        <f t="shared" si="9"/>
        <v>2</v>
      </c>
      <c r="J217" s="77">
        <f t="shared" si="10"/>
        <v>2</v>
      </c>
      <c r="K217" s="77">
        <f t="shared" si="11"/>
        <v>100</v>
      </c>
    </row>
    <row r="218" spans="1:11" ht="14.25" customHeight="1">
      <c r="A218" s="3" t="s">
        <v>202</v>
      </c>
      <c r="B218" s="3" t="s">
        <v>18</v>
      </c>
      <c r="C218" s="3" t="s">
        <v>82</v>
      </c>
      <c r="D218" s="3" t="s">
        <v>201</v>
      </c>
      <c r="E218" s="21">
        <v>4</v>
      </c>
      <c r="F218" s="38">
        <v>6</v>
      </c>
      <c r="G218" s="39">
        <v>6</v>
      </c>
      <c r="H218" s="39">
        <v>7</v>
      </c>
      <c r="I218" s="82">
        <f t="shared" si="9"/>
        <v>5.333333333333333</v>
      </c>
      <c r="J218" s="77">
        <f t="shared" si="10"/>
        <v>1.666666666666667</v>
      </c>
      <c r="K218" s="77">
        <f t="shared" si="11"/>
        <v>31.25</v>
      </c>
    </row>
    <row r="219" spans="1:11" ht="14.25" customHeight="1">
      <c r="A219" s="3" t="s">
        <v>202</v>
      </c>
      <c r="B219" s="3" t="s">
        <v>110</v>
      </c>
      <c r="C219" s="3" t="s">
        <v>83</v>
      </c>
      <c r="D219" s="3" t="s">
        <v>201</v>
      </c>
      <c r="E219" s="21">
        <v>54</v>
      </c>
      <c r="F219" s="38">
        <v>71</v>
      </c>
      <c r="G219" s="39">
        <v>77</v>
      </c>
      <c r="H219" s="39">
        <v>80</v>
      </c>
      <c r="I219" s="82">
        <f t="shared" si="9"/>
        <v>67.33333333333333</v>
      </c>
      <c r="J219" s="77">
        <f t="shared" si="10"/>
        <v>12.666666666666671</v>
      </c>
      <c r="K219" s="77">
        <f t="shared" si="11"/>
        <v>18.811881188118832</v>
      </c>
    </row>
    <row r="220" spans="1:11" ht="14.25" customHeight="1">
      <c r="A220" s="3" t="s">
        <v>202</v>
      </c>
      <c r="B220" s="3" t="s">
        <v>22</v>
      </c>
      <c r="C220" s="3" t="s">
        <v>84</v>
      </c>
      <c r="D220" s="3" t="s">
        <v>201</v>
      </c>
      <c r="E220" s="21">
        <v>8</v>
      </c>
      <c r="F220" s="38">
        <v>8</v>
      </c>
      <c r="G220" s="39">
        <v>8</v>
      </c>
      <c r="H220" s="39">
        <v>4</v>
      </c>
      <c r="I220" s="82">
        <f t="shared" si="9"/>
        <v>8</v>
      </c>
      <c r="J220" s="77">
        <f t="shared" si="10"/>
        <v>-4</v>
      </c>
      <c r="K220" s="77">
        <f t="shared" si="11"/>
        <v>-50</v>
      </c>
    </row>
    <row r="221" spans="1:11" ht="14.25" customHeight="1">
      <c r="A221" s="3"/>
      <c r="B221" s="1" t="s">
        <v>395</v>
      </c>
      <c r="C221" s="3" t="s">
        <v>398</v>
      </c>
      <c r="D221" s="19" t="s">
        <v>201</v>
      </c>
      <c r="E221" s="21"/>
      <c r="F221" s="38"/>
      <c r="G221" s="39">
        <v>0</v>
      </c>
      <c r="H221" s="39">
        <v>0</v>
      </c>
      <c r="I221" s="82">
        <f t="shared" si="9"/>
        <v>0</v>
      </c>
      <c r="J221" s="77">
        <f t="shared" si="10"/>
        <v>0</v>
      </c>
      <c r="K221" s="77">
        <v>0</v>
      </c>
    </row>
    <row r="222" spans="1:11" s="12" customFormat="1" ht="14.25" customHeight="1">
      <c r="A222" s="10"/>
      <c r="B222" s="33" t="s">
        <v>191</v>
      </c>
      <c r="C222" s="33"/>
      <c r="D222" s="33"/>
      <c r="E222" s="34">
        <f>SUM(E214:E221)</f>
        <v>84</v>
      </c>
      <c r="F222" s="46">
        <f>SUM(F214:F221)</f>
        <v>113</v>
      </c>
      <c r="G222" s="41">
        <f>SUM(G214:G221)</f>
        <v>115</v>
      </c>
      <c r="H222" s="41">
        <f>SUM(H214:H221)</f>
        <v>116</v>
      </c>
      <c r="I222" s="82">
        <f t="shared" si="9"/>
        <v>104</v>
      </c>
      <c r="J222" s="77">
        <f t="shared" si="10"/>
        <v>12</v>
      </c>
      <c r="K222" s="77">
        <f t="shared" si="11"/>
        <v>11.538461538461547</v>
      </c>
    </row>
    <row r="223" spans="1:11" ht="14.25" customHeight="1">
      <c r="A223" s="3" t="s">
        <v>202</v>
      </c>
      <c r="B223" s="3" t="s">
        <v>109</v>
      </c>
      <c r="C223" s="3" t="s">
        <v>85</v>
      </c>
      <c r="D223" s="3" t="s">
        <v>200</v>
      </c>
      <c r="E223" s="21">
        <v>0</v>
      </c>
      <c r="F223" s="38"/>
      <c r="G223" s="39"/>
      <c r="H223" s="39">
        <v>0</v>
      </c>
      <c r="I223" s="82">
        <f t="shared" si="9"/>
        <v>0</v>
      </c>
      <c r="J223" s="77">
        <f t="shared" si="10"/>
        <v>0</v>
      </c>
      <c r="K223" s="77">
        <v>0</v>
      </c>
    </row>
    <row r="224" spans="1:11" ht="14.25" customHeight="1">
      <c r="A224" s="3" t="s">
        <v>202</v>
      </c>
      <c r="B224" s="3" t="s">
        <v>109</v>
      </c>
      <c r="C224" s="3" t="s">
        <v>86</v>
      </c>
      <c r="D224" s="3" t="s">
        <v>201</v>
      </c>
      <c r="E224" s="21">
        <v>30</v>
      </c>
      <c r="F224" s="38">
        <v>21</v>
      </c>
      <c r="G224" s="39">
        <v>34</v>
      </c>
      <c r="H224" s="39">
        <v>36</v>
      </c>
      <c r="I224" s="82">
        <f t="shared" si="9"/>
        <v>28.333333333333332</v>
      </c>
      <c r="J224" s="77">
        <f t="shared" si="10"/>
        <v>7.666666666666668</v>
      </c>
      <c r="K224" s="77">
        <f t="shared" si="11"/>
        <v>27.058823529411782</v>
      </c>
    </row>
    <row r="225" spans="1:11" ht="14.25" customHeight="1">
      <c r="A225" s="3" t="s">
        <v>202</v>
      </c>
      <c r="B225" s="3" t="s">
        <v>7</v>
      </c>
      <c r="C225" s="3" t="s">
        <v>87</v>
      </c>
      <c r="D225" s="3" t="s">
        <v>200</v>
      </c>
      <c r="E225" s="21"/>
      <c r="F225" s="38"/>
      <c r="G225" s="39">
        <v>0</v>
      </c>
      <c r="H225" s="39">
        <v>0</v>
      </c>
      <c r="I225" s="82">
        <f t="shared" si="9"/>
        <v>0</v>
      </c>
      <c r="J225" s="77">
        <f t="shared" si="10"/>
        <v>0</v>
      </c>
      <c r="K225" s="77">
        <v>0</v>
      </c>
    </row>
    <row r="226" spans="1:11" ht="14.25" customHeight="1">
      <c r="A226" s="3" t="s">
        <v>202</v>
      </c>
      <c r="B226" s="3" t="s">
        <v>111</v>
      </c>
      <c r="C226" s="3" t="s">
        <v>87</v>
      </c>
      <c r="D226" s="3" t="s">
        <v>201</v>
      </c>
      <c r="E226" s="21">
        <v>13</v>
      </c>
      <c r="F226" s="38">
        <v>12</v>
      </c>
      <c r="G226" s="39">
        <v>18</v>
      </c>
      <c r="H226" s="39">
        <v>13</v>
      </c>
      <c r="I226" s="82">
        <f t="shared" si="9"/>
        <v>14.333333333333334</v>
      </c>
      <c r="J226" s="77">
        <f t="shared" si="10"/>
        <v>-1.333333333333334</v>
      </c>
      <c r="K226" s="77">
        <f t="shared" si="11"/>
        <v>-9.302325581395351</v>
      </c>
    </row>
    <row r="227" spans="1:11" s="9" customFormat="1" ht="14.25" customHeight="1">
      <c r="A227" s="8"/>
      <c r="B227" s="20" t="s">
        <v>7</v>
      </c>
      <c r="C227" s="20" t="s">
        <v>412</v>
      </c>
      <c r="D227" s="8" t="s">
        <v>201</v>
      </c>
      <c r="E227" s="22">
        <v>7</v>
      </c>
      <c r="F227" s="42">
        <v>2</v>
      </c>
      <c r="G227" s="50">
        <v>2</v>
      </c>
      <c r="H227" s="50">
        <v>5</v>
      </c>
      <c r="I227" s="82">
        <f t="shared" si="9"/>
        <v>3.6666666666666665</v>
      </c>
      <c r="J227" s="77">
        <f t="shared" si="10"/>
        <v>1.3333333333333335</v>
      </c>
      <c r="K227" s="77">
        <f t="shared" si="11"/>
        <v>36.363636363636374</v>
      </c>
    </row>
    <row r="228" spans="1:11" ht="14.25" customHeight="1">
      <c r="A228" s="3" t="s">
        <v>202</v>
      </c>
      <c r="B228" s="3" t="s">
        <v>109</v>
      </c>
      <c r="C228" s="3" t="s">
        <v>88</v>
      </c>
      <c r="D228" s="3" t="s">
        <v>200</v>
      </c>
      <c r="E228" s="21"/>
      <c r="F228" s="38"/>
      <c r="G228" s="39">
        <v>0</v>
      </c>
      <c r="H228" s="39">
        <v>0</v>
      </c>
      <c r="I228" s="82">
        <f t="shared" si="9"/>
        <v>0</v>
      </c>
      <c r="J228" s="77">
        <f t="shared" si="10"/>
        <v>0</v>
      </c>
      <c r="K228" s="77">
        <v>0</v>
      </c>
    </row>
    <row r="229" spans="1:11" ht="14.25" customHeight="1">
      <c r="A229" s="3" t="s">
        <v>202</v>
      </c>
      <c r="B229" s="3" t="s">
        <v>109</v>
      </c>
      <c r="C229" s="3" t="s">
        <v>88</v>
      </c>
      <c r="D229" s="3" t="s">
        <v>201</v>
      </c>
      <c r="E229" s="21">
        <v>20</v>
      </c>
      <c r="F229" s="38">
        <v>15</v>
      </c>
      <c r="G229" s="39">
        <v>20</v>
      </c>
      <c r="H229" s="39">
        <v>22</v>
      </c>
      <c r="I229" s="82">
        <f t="shared" si="9"/>
        <v>18.333333333333332</v>
      </c>
      <c r="J229" s="77">
        <f t="shared" si="10"/>
        <v>3.666666666666668</v>
      </c>
      <c r="K229" s="77">
        <f t="shared" si="11"/>
        <v>20.000000000000014</v>
      </c>
    </row>
    <row r="230" spans="1:11" ht="14.25" customHeight="1">
      <c r="A230" s="3" t="s">
        <v>202</v>
      </c>
      <c r="B230" s="3" t="s">
        <v>354</v>
      </c>
      <c r="C230" s="3" t="s">
        <v>89</v>
      </c>
      <c r="D230" s="3" t="s">
        <v>200</v>
      </c>
      <c r="E230" s="21"/>
      <c r="F230" s="38"/>
      <c r="G230" s="39">
        <v>0</v>
      </c>
      <c r="H230" s="39">
        <v>0</v>
      </c>
      <c r="I230" s="82">
        <f t="shared" si="9"/>
        <v>0</v>
      </c>
      <c r="J230" s="77">
        <f t="shared" si="10"/>
        <v>0</v>
      </c>
      <c r="K230" s="77">
        <v>0</v>
      </c>
    </row>
    <row r="231" spans="1:11" ht="14.25" customHeight="1">
      <c r="A231" s="3" t="s">
        <v>202</v>
      </c>
      <c r="B231" s="3" t="s">
        <v>354</v>
      </c>
      <c r="C231" s="3" t="s">
        <v>89</v>
      </c>
      <c r="D231" s="3" t="s">
        <v>201</v>
      </c>
      <c r="E231" s="22">
        <v>30</v>
      </c>
      <c r="F231" s="38">
        <v>40</v>
      </c>
      <c r="G231" s="39">
        <v>38</v>
      </c>
      <c r="H231" s="39">
        <v>55</v>
      </c>
      <c r="I231" s="82">
        <f t="shared" si="9"/>
        <v>36</v>
      </c>
      <c r="J231" s="77">
        <f t="shared" si="10"/>
        <v>19</v>
      </c>
      <c r="K231" s="77">
        <f t="shared" si="11"/>
        <v>52.77777777777777</v>
      </c>
    </row>
    <row r="232" spans="1:11" ht="14.25" customHeight="1">
      <c r="A232" s="3" t="s">
        <v>202</v>
      </c>
      <c r="B232" s="3" t="s">
        <v>10</v>
      </c>
      <c r="C232" s="3" t="s">
        <v>90</v>
      </c>
      <c r="D232" s="3" t="s">
        <v>200</v>
      </c>
      <c r="E232" s="21">
        <v>0</v>
      </c>
      <c r="F232" s="38"/>
      <c r="G232" s="39"/>
      <c r="H232" s="39">
        <v>0</v>
      </c>
      <c r="I232" s="82">
        <f t="shared" si="9"/>
        <v>0</v>
      </c>
      <c r="J232" s="77">
        <f t="shared" si="10"/>
        <v>0</v>
      </c>
      <c r="K232" s="77">
        <v>0</v>
      </c>
    </row>
    <row r="233" spans="1:11" ht="14.25" customHeight="1">
      <c r="A233" s="3" t="s">
        <v>202</v>
      </c>
      <c r="B233" s="3" t="s">
        <v>10</v>
      </c>
      <c r="C233" s="3" t="s">
        <v>91</v>
      </c>
      <c r="D233" s="3" t="s">
        <v>201</v>
      </c>
      <c r="E233" s="21">
        <v>5</v>
      </c>
      <c r="F233" s="38">
        <v>3</v>
      </c>
      <c r="G233" s="39">
        <v>3</v>
      </c>
      <c r="H233" s="39">
        <v>5</v>
      </c>
      <c r="I233" s="82">
        <f t="shared" si="9"/>
        <v>3.6666666666666665</v>
      </c>
      <c r="J233" s="77">
        <f t="shared" si="10"/>
        <v>1.3333333333333335</v>
      </c>
      <c r="K233" s="77">
        <f t="shared" si="11"/>
        <v>36.363636363636374</v>
      </c>
    </row>
    <row r="234" spans="1:11" ht="14.25" customHeight="1">
      <c r="A234" s="3" t="s">
        <v>202</v>
      </c>
      <c r="B234" s="3" t="s">
        <v>10</v>
      </c>
      <c r="C234" s="3" t="s">
        <v>92</v>
      </c>
      <c r="D234" s="3" t="s">
        <v>200</v>
      </c>
      <c r="E234" s="21">
        <v>0</v>
      </c>
      <c r="F234" s="38"/>
      <c r="G234" s="39"/>
      <c r="H234" s="39">
        <v>0</v>
      </c>
      <c r="I234" s="82">
        <f t="shared" si="9"/>
        <v>0</v>
      </c>
      <c r="J234" s="77">
        <f t="shared" si="10"/>
        <v>0</v>
      </c>
      <c r="K234" s="77">
        <v>0</v>
      </c>
    </row>
    <row r="235" spans="1:11" ht="14.25" customHeight="1">
      <c r="A235" s="3" t="s">
        <v>202</v>
      </c>
      <c r="B235" s="3" t="s">
        <v>10</v>
      </c>
      <c r="C235" s="3" t="s">
        <v>92</v>
      </c>
      <c r="D235" s="3" t="s">
        <v>201</v>
      </c>
      <c r="E235" s="21">
        <v>13</v>
      </c>
      <c r="F235" s="38">
        <v>10</v>
      </c>
      <c r="G235" s="39">
        <v>14</v>
      </c>
      <c r="H235" s="39">
        <v>11</v>
      </c>
      <c r="I235" s="82">
        <f t="shared" si="9"/>
        <v>12.333333333333334</v>
      </c>
      <c r="J235" s="77">
        <f t="shared" si="10"/>
        <v>-1.333333333333334</v>
      </c>
      <c r="K235" s="77">
        <f t="shared" si="11"/>
        <v>-10.810810810810807</v>
      </c>
    </row>
    <row r="236" spans="1:11" ht="14.25" customHeight="1">
      <c r="A236" s="3" t="s">
        <v>202</v>
      </c>
      <c r="B236" s="3" t="s">
        <v>45</v>
      </c>
      <c r="C236" s="3" t="s">
        <v>93</v>
      </c>
      <c r="D236" s="3" t="s">
        <v>201</v>
      </c>
      <c r="E236" s="21">
        <v>26</v>
      </c>
      <c r="F236" s="38">
        <v>20</v>
      </c>
      <c r="G236" s="39">
        <v>17</v>
      </c>
      <c r="H236" s="39">
        <v>19</v>
      </c>
      <c r="I236" s="82">
        <f t="shared" si="9"/>
        <v>21</v>
      </c>
      <c r="J236" s="77">
        <f t="shared" si="10"/>
        <v>-2</v>
      </c>
      <c r="K236" s="77">
        <f t="shared" si="11"/>
        <v>-9.523809523809518</v>
      </c>
    </row>
    <row r="237" spans="1:11" ht="14.25" customHeight="1">
      <c r="A237" s="3" t="s">
        <v>202</v>
      </c>
      <c r="B237" s="3" t="s">
        <v>112</v>
      </c>
      <c r="C237" s="3" t="s">
        <v>94</v>
      </c>
      <c r="D237" s="3" t="s">
        <v>201</v>
      </c>
      <c r="E237" s="21">
        <v>24</v>
      </c>
      <c r="F237" s="38">
        <v>30</v>
      </c>
      <c r="G237" s="39">
        <v>25</v>
      </c>
      <c r="H237" s="39">
        <v>26</v>
      </c>
      <c r="I237" s="82">
        <f t="shared" si="9"/>
        <v>26.333333333333332</v>
      </c>
      <c r="J237" s="77">
        <f t="shared" si="10"/>
        <v>-0.33333333333333215</v>
      </c>
      <c r="K237" s="77">
        <f t="shared" si="11"/>
        <v>-1.2658227848101262</v>
      </c>
    </row>
    <row r="238" spans="1:11" ht="14.25" customHeight="1">
      <c r="A238" s="3" t="s">
        <v>202</v>
      </c>
      <c r="B238" s="1" t="s">
        <v>404</v>
      </c>
      <c r="C238" s="3" t="s">
        <v>95</v>
      </c>
      <c r="D238" s="19" t="s">
        <v>201</v>
      </c>
      <c r="E238" s="21"/>
      <c r="F238" s="38"/>
      <c r="G238" s="39">
        <v>0</v>
      </c>
      <c r="H238" s="39">
        <v>0</v>
      </c>
      <c r="I238" s="82">
        <f t="shared" si="9"/>
        <v>0</v>
      </c>
      <c r="J238" s="77">
        <f t="shared" si="10"/>
        <v>0</v>
      </c>
      <c r="K238" s="77">
        <v>0</v>
      </c>
    </row>
    <row r="239" spans="1:11" ht="14.25" customHeight="1">
      <c r="A239" s="3" t="s">
        <v>202</v>
      </c>
      <c r="B239" s="3" t="s">
        <v>113</v>
      </c>
      <c r="C239" s="3" t="s">
        <v>95</v>
      </c>
      <c r="D239" s="3" t="s">
        <v>201</v>
      </c>
      <c r="E239" s="22">
        <v>65</v>
      </c>
      <c r="F239" s="38">
        <v>56</v>
      </c>
      <c r="G239" s="39">
        <v>66</v>
      </c>
      <c r="H239" s="39">
        <v>63</v>
      </c>
      <c r="I239" s="82">
        <f t="shared" si="9"/>
        <v>62.333333333333336</v>
      </c>
      <c r="J239" s="77">
        <f t="shared" si="10"/>
        <v>0.6666666666666643</v>
      </c>
      <c r="K239" s="77">
        <f t="shared" si="11"/>
        <v>1.069518716577548</v>
      </c>
    </row>
    <row r="240" spans="1:11" ht="14.25" customHeight="1">
      <c r="A240" s="3" t="s">
        <v>202</v>
      </c>
      <c r="B240" s="3" t="s">
        <v>22</v>
      </c>
      <c r="C240" s="3" t="s">
        <v>96</v>
      </c>
      <c r="D240" s="3" t="s">
        <v>201</v>
      </c>
      <c r="E240" s="21">
        <v>11</v>
      </c>
      <c r="F240" s="38">
        <v>10</v>
      </c>
      <c r="G240" s="39">
        <v>7</v>
      </c>
      <c r="H240" s="39">
        <v>7</v>
      </c>
      <c r="I240" s="82">
        <f t="shared" si="9"/>
        <v>9.333333333333334</v>
      </c>
      <c r="J240" s="77">
        <f t="shared" si="10"/>
        <v>-2.333333333333334</v>
      </c>
      <c r="K240" s="77">
        <f t="shared" si="11"/>
        <v>-25</v>
      </c>
    </row>
    <row r="241" spans="1:11" ht="14.25" customHeight="1">
      <c r="A241" s="3" t="s">
        <v>202</v>
      </c>
      <c r="B241" s="3" t="s">
        <v>5</v>
      </c>
      <c r="C241" s="3" t="s">
        <v>97</v>
      </c>
      <c r="D241" s="3" t="s">
        <v>201</v>
      </c>
      <c r="E241" s="21">
        <v>5</v>
      </c>
      <c r="F241" s="38">
        <v>6</v>
      </c>
      <c r="G241" s="39">
        <v>11</v>
      </c>
      <c r="H241" s="39">
        <v>14</v>
      </c>
      <c r="I241" s="82">
        <f t="shared" si="9"/>
        <v>7.333333333333333</v>
      </c>
      <c r="J241" s="77">
        <f t="shared" si="10"/>
        <v>6.666666666666667</v>
      </c>
      <c r="K241" s="77">
        <f t="shared" si="11"/>
        <v>90.9090909090909</v>
      </c>
    </row>
    <row r="242" spans="1:11" ht="14.25" customHeight="1">
      <c r="A242" s="3" t="s">
        <v>202</v>
      </c>
      <c r="B242" s="3" t="s">
        <v>22</v>
      </c>
      <c r="C242" s="3" t="s">
        <v>98</v>
      </c>
      <c r="D242" s="3" t="s">
        <v>201</v>
      </c>
      <c r="E242" s="21">
        <v>5</v>
      </c>
      <c r="F242" s="38">
        <v>10</v>
      </c>
      <c r="G242" s="39">
        <v>10</v>
      </c>
      <c r="H242" s="39">
        <v>7</v>
      </c>
      <c r="I242" s="82">
        <f t="shared" si="9"/>
        <v>8.333333333333334</v>
      </c>
      <c r="J242" s="77">
        <f t="shared" si="10"/>
        <v>-1.333333333333334</v>
      </c>
      <c r="K242" s="77">
        <f t="shared" si="11"/>
        <v>-16</v>
      </c>
    </row>
    <row r="243" spans="1:11" ht="14.25" customHeight="1">
      <c r="A243" s="3" t="s">
        <v>202</v>
      </c>
      <c r="B243" s="3" t="s">
        <v>22</v>
      </c>
      <c r="C243" s="3" t="s">
        <v>99</v>
      </c>
      <c r="D243" s="3" t="s">
        <v>201</v>
      </c>
      <c r="E243" s="21">
        <v>8</v>
      </c>
      <c r="F243" s="38">
        <v>10</v>
      </c>
      <c r="G243" s="39">
        <v>9</v>
      </c>
      <c r="H243" s="39">
        <v>9</v>
      </c>
      <c r="I243" s="82">
        <f t="shared" si="9"/>
        <v>9</v>
      </c>
      <c r="J243" s="77">
        <f t="shared" si="10"/>
        <v>0</v>
      </c>
      <c r="K243" s="77">
        <f t="shared" si="11"/>
        <v>0</v>
      </c>
    </row>
    <row r="244" spans="1:11" ht="14.25" customHeight="1">
      <c r="A244" s="3" t="s">
        <v>202</v>
      </c>
      <c r="B244" s="3" t="s">
        <v>22</v>
      </c>
      <c r="C244" s="3" t="s">
        <v>100</v>
      </c>
      <c r="D244" s="3" t="s">
        <v>201</v>
      </c>
      <c r="E244" s="22">
        <v>8</v>
      </c>
      <c r="F244" s="38">
        <v>3</v>
      </c>
      <c r="G244" s="39">
        <v>5</v>
      </c>
      <c r="H244" s="39">
        <v>5</v>
      </c>
      <c r="I244" s="82">
        <f t="shared" si="9"/>
        <v>5.333333333333333</v>
      </c>
      <c r="J244" s="77">
        <f t="shared" si="10"/>
        <v>-0.33333333333333304</v>
      </c>
      <c r="K244" s="77">
        <f t="shared" si="11"/>
        <v>-6.25</v>
      </c>
    </row>
    <row r="245" spans="1:11" ht="14.25" customHeight="1">
      <c r="A245" s="3" t="s">
        <v>202</v>
      </c>
      <c r="B245" s="3" t="s">
        <v>22</v>
      </c>
      <c r="C245" s="3" t="s">
        <v>101</v>
      </c>
      <c r="D245" s="3" t="s">
        <v>201</v>
      </c>
      <c r="E245" s="21">
        <v>11</v>
      </c>
      <c r="F245" s="38">
        <v>9</v>
      </c>
      <c r="G245" s="39">
        <v>9</v>
      </c>
      <c r="H245" s="39">
        <v>9</v>
      </c>
      <c r="I245" s="82">
        <f t="shared" si="9"/>
        <v>9.666666666666666</v>
      </c>
      <c r="J245" s="77">
        <f t="shared" si="10"/>
        <v>-0.6666666666666661</v>
      </c>
      <c r="K245" s="77">
        <f t="shared" si="11"/>
        <v>-6.896551724137922</v>
      </c>
    </row>
    <row r="246" spans="1:11" ht="14.25" customHeight="1">
      <c r="A246" s="3" t="s">
        <v>202</v>
      </c>
      <c r="B246" s="3" t="s">
        <v>3</v>
      </c>
      <c r="C246" s="3" t="s">
        <v>102</v>
      </c>
      <c r="D246" s="3" t="s">
        <v>201</v>
      </c>
      <c r="E246" s="22">
        <v>1</v>
      </c>
      <c r="F246" s="38">
        <v>2</v>
      </c>
      <c r="G246" s="39">
        <v>0</v>
      </c>
      <c r="H246" s="39">
        <v>4</v>
      </c>
      <c r="I246" s="82">
        <f t="shared" si="9"/>
        <v>1</v>
      </c>
      <c r="J246" s="77">
        <f t="shared" si="10"/>
        <v>3</v>
      </c>
      <c r="K246" s="77">
        <f t="shared" si="11"/>
        <v>300</v>
      </c>
    </row>
    <row r="247" spans="1:11" ht="14.25" customHeight="1">
      <c r="A247" s="3" t="s">
        <v>202</v>
      </c>
      <c r="B247" s="3" t="s">
        <v>22</v>
      </c>
      <c r="C247" s="3" t="s">
        <v>103</v>
      </c>
      <c r="D247" s="3" t="s">
        <v>201</v>
      </c>
      <c r="E247" s="22">
        <v>2</v>
      </c>
      <c r="F247" s="38">
        <v>8</v>
      </c>
      <c r="G247" s="39">
        <v>7</v>
      </c>
      <c r="H247" s="39">
        <v>5</v>
      </c>
      <c r="I247" s="82">
        <f t="shared" si="9"/>
        <v>5.666666666666667</v>
      </c>
      <c r="J247" s="77">
        <f t="shared" si="10"/>
        <v>-0.666666666666667</v>
      </c>
      <c r="K247" s="77">
        <f t="shared" si="11"/>
        <v>-11.764705882352942</v>
      </c>
    </row>
    <row r="248" spans="1:11" ht="14.25" customHeight="1">
      <c r="A248" s="3" t="s">
        <v>202</v>
      </c>
      <c r="B248" s="3" t="s">
        <v>22</v>
      </c>
      <c r="C248" s="3" t="s">
        <v>104</v>
      </c>
      <c r="D248" s="3" t="s">
        <v>201</v>
      </c>
      <c r="E248" s="22">
        <v>4</v>
      </c>
      <c r="F248" s="38">
        <v>8</v>
      </c>
      <c r="G248" s="39">
        <v>6</v>
      </c>
      <c r="H248" s="39">
        <v>8</v>
      </c>
      <c r="I248" s="82">
        <f t="shared" si="9"/>
        <v>6</v>
      </c>
      <c r="J248" s="77">
        <f t="shared" si="10"/>
        <v>2</v>
      </c>
      <c r="K248" s="77">
        <f t="shared" si="11"/>
        <v>33.333333333333314</v>
      </c>
    </row>
    <row r="249" spans="1:11" ht="14.25" customHeight="1">
      <c r="A249" s="3" t="s">
        <v>202</v>
      </c>
      <c r="B249" s="3" t="s">
        <v>3</v>
      </c>
      <c r="C249" s="3" t="s">
        <v>312</v>
      </c>
      <c r="D249" s="3" t="s">
        <v>201</v>
      </c>
      <c r="E249" s="21">
        <v>10</v>
      </c>
      <c r="F249" s="38">
        <v>6</v>
      </c>
      <c r="G249" s="39">
        <v>13</v>
      </c>
      <c r="H249" s="39">
        <v>9</v>
      </c>
      <c r="I249" s="82">
        <f t="shared" si="9"/>
        <v>9.666666666666666</v>
      </c>
      <c r="J249" s="77">
        <f t="shared" si="10"/>
        <v>-0.6666666666666661</v>
      </c>
      <c r="K249" s="77">
        <f t="shared" si="11"/>
        <v>-6.896551724137922</v>
      </c>
    </row>
    <row r="250" spans="1:11" ht="14.25" customHeight="1">
      <c r="A250" s="3" t="s">
        <v>202</v>
      </c>
      <c r="B250" s="3" t="s">
        <v>22</v>
      </c>
      <c r="C250" s="3" t="s">
        <v>313</v>
      </c>
      <c r="D250" s="3" t="s">
        <v>201</v>
      </c>
      <c r="E250" s="22">
        <v>4</v>
      </c>
      <c r="F250" s="38">
        <v>7</v>
      </c>
      <c r="G250" s="39">
        <v>7</v>
      </c>
      <c r="H250" s="39">
        <v>8</v>
      </c>
      <c r="I250" s="82">
        <f t="shared" si="9"/>
        <v>6</v>
      </c>
      <c r="J250" s="77">
        <f t="shared" si="10"/>
        <v>2</v>
      </c>
      <c r="K250" s="77">
        <f t="shared" si="11"/>
        <v>33.333333333333314</v>
      </c>
    </row>
    <row r="251" spans="1:11" ht="14.25" customHeight="1">
      <c r="A251" s="3" t="s">
        <v>202</v>
      </c>
      <c r="B251" s="3" t="s">
        <v>22</v>
      </c>
      <c r="C251" s="3" t="s">
        <v>314</v>
      </c>
      <c r="D251" s="3" t="s">
        <v>201</v>
      </c>
      <c r="E251" s="21">
        <v>6</v>
      </c>
      <c r="F251" s="38">
        <v>6</v>
      </c>
      <c r="G251" s="39">
        <v>1</v>
      </c>
      <c r="H251" s="39">
        <v>8</v>
      </c>
      <c r="I251" s="82">
        <f t="shared" si="9"/>
        <v>4.333333333333333</v>
      </c>
      <c r="J251" s="77">
        <f t="shared" si="10"/>
        <v>3.666666666666667</v>
      </c>
      <c r="K251" s="77">
        <f t="shared" si="11"/>
        <v>84.61538461538461</v>
      </c>
    </row>
    <row r="252" spans="1:11" ht="14.25" customHeight="1">
      <c r="A252" s="3" t="s">
        <v>202</v>
      </c>
      <c r="B252" s="3" t="s">
        <v>22</v>
      </c>
      <c r="C252" s="3" t="s">
        <v>315</v>
      </c>
      <c r="D252" s="3" t="s">
        <v>201</v>
      </c>
      <c r="E252" s="21">
        <v>11</v>
      </c>
      <c r="F252" s="38">
        <v>15</v>
      </c>
      <c r="G252" s="39">
        <v>18</v>
      </c>
      <c r="H252" s="39">
        <v>20</v>
      </c>
      <c r="I252" s="82">
        <f t="shared" si="9"/>
        <v>14.666666666666666</v>
      </c>
      <c r="J252" s="77">
        <f t="shared" si="10"/>
        <v>5.333333333333334</v>
      </c>
      <c r="K252" s="77">
        <f t="shared" si="11"/>
        <v>36.363636363636374</v>
      </c>
    </row>
    <row r="253" spans="1:11" ht="14.25" customHeight="1">
      <c r="A253" s="3" t="s">
        <v>202</v>
      </c>
      <c r="B253" s="3" t="s">
        <v>22</v>
      </c>
      <c r="C253" s="3" t="s">
        <v>316</v>
      </c>
      <c r="D253" s="3" t="s">
        <v>201</v>
      </c>
      <c r="E253" s="27">
        <v>0</v>
      </c>
      <c r="F253" s="38">
        <v>2</v>
      </c>
      <c r="G253" s="39">
        <v>2</v>
      </c>
      <c r="H253" s="39">
        <v>5</v>
      </c>
      <c r="I253" s="82">
        <f t="shared" si="9"/>
        <v>1.3333333333333333</v>
      </c>
      <c r="J253" s="77">
        <f t="shared" si="10"/>
        <v>3.666666666666667</v>
      </c>
      <c r="K253" s="77">
        <f t="shared" si="11"/>
        <v>275</v>
      </c>
    </row>
    <row r="254" spans="1:11" ht="14.25" customHeight="1">
      <c r="A254" s="3" t="s">
        <v>202</v>
      </c>
      <c r="B254" s="3" t="s">
        <v>22</v>
      </c>
      <c r="C254" s="3" t="s">
        <v>317</v>
      </c>
      <c r="D254" s="3" t="s">
        <v>201</v>
      </c>
      <c r="E254" s="21">
        <v>22</v>
      </c>
      <c r="F254" s="38">
        <v>22</v>
      </c>
      <c r="G254" s="39">
        <v>26</v>
      </c>
      <c r="H254" s="39">
        <v>12</v>
      </c>
      <c r="I254" s="82">
        <f t="shared" si="9"/>
        <v>23.333333333333332</v>
      </c>
      <c r="J254" s="77">
        <f t="shared" si="10"/>
        <v>-11.333333333333332</v>
      </c>
      <c r="K254" s="77">
        <f t="shared" si="11"/>
        <v>-48.57142857142856</v>
      </c>
    </row>
    <row r="255" spans="1:11" ht="14.25" customHeight="1">
      <c r="A255" s="3" t="s">
        <v>202</v>
      </c>
      <c r="B255" s="3" t="s">
        <v>22</v>
      </c>
      <c r="C255" s="3" t="s">
        <v>318</v>
      </c>
      <c r="D255" s="3" t="s">
        <v>201</v>
      </c>
      <c r="E255" s="22">
        <v>4</v>
      </c>
      <c r="F255" s="38">
        <v>4</v>
      </c>
      <c r="G255" s="39">
        <v>3</v>
      </c>
      <c r="H255" s="39">
        <v>1</v>
      </c>
      <c r="I255" s="82">
        <f t="shared" si="9"/>
        <v>3.6666666666666665</v>
      </c>
      <c r="J255" s="77">
        <f t="shared" si="10"/>
        <v>-2.6666666666666665</v>
      </c>
      <c r="K255" s="77">
        <f t="shared" si="11"/>
        <v>-72.72727272727272</v>
      </c>
    </row>
    <row r="256" spans="1:11" ht="14.25" customHeight="1">
      <c r="A256" s="3" t="s">
        <v>202</v>
      </c>
      <c r="B256" s="19" t="s">
        <v>413</v>
      </c>
      <c r="C256" s="3" t="s">
        <v>95</v>
      </c>
      <c r="D256" s="3" t="s">
        <v>201</v>
      </c>
      <c r="E256" s="22">
        <v>65</v>
      </c>
      <c r="F256" s="38">
        <v>34</v>
      </c>
      <c r="G256" s="39">
        <v>27</v>
      </c>
      <c r="H256" s="39">
        <v>34</v>
      </c>
      <c r="I256" s="82">
        <f t="shared" si="9"/>
        <v>42</v>
      </c>
      <c r="J256" s="77">
        <f t="shared" si="10"/>
        <v>-8</v>
      </c>
      <c r="K256" s="77">
        <f t="shared" si="11"/>
        <v>-19.04761904761905</v>
      </c>
    </row>
    <row r="257" spans="1:11" ht="14.25" customHeight="1">
      <c r="A257" s="3" t="s">
        <v>202</v>
      </c>
      <c r="B257" s="1" t="s">
        <v>395</v>
      </c>
      <c r="C257" s="3" t="s">
        <v>319</v>
      </c>
      <c r="D257" s="19" t="s">
        <v>201</v>
      </c>
      <c r="E257" s="22"/>
      <c r="F257" s="38"/>
      <c r="G257" s="39">
        <v>0</v>
      </c>
      <c r="H257" s="39">
        <v>0</v>
      </c>
      <c r="I257" s="82">
        <f t="shared" si="9"/>
        <v>0</v>
      </c>
      <c r="J257" s="77">
        <f t="shared" si="10"/>
        <v>0</v>
      </c>
      <c r="K257" s="77">
        <v>0</v>
      </c>
    </row>
    <row r="258" spans="1:11" ht="14.25" customHeight="1">
      <c r="A258" s="3" t="s">
        <v>202</v>
      </c>
      <c r="B258" s="3" t="s">
        <v>22</v>
      </c>
      <c r="C258" s="3" t="s">
        <v>323</v>
      </c>
      <c r="D258" s="3" t="s">
        <v>201</v>
      </c>
      <c r="E258" s="22">
        <v>11</v>
      </c>
      <c r="F258" s="38">
        <v>15</v>
      </c>
      <c r="G258" s="39">
        <v>10</v>
      </c>
      <c r="H258" s="39">
        <v>11</v>
      </c>
      <c r="I258" s="82">
        <f t="shared" si="9"/>
        <v>12</v>
      </c>
      <c r="J258" s="77">
        <f t="shared" si="10"/>
        <v>-1</v>
      </c>
      <c r="K258" s="77">
        <f t="shared" si="11"/>
        <v>-8.333333333333343</v>
      </c>
    </row>
    <row r="259" spans="1:11" ht="14.25" customHeight="1">
      <c r="A259" s="3" t="s">
        <v>202</v>
      </c>
      <c r="B259" s="3" t="s">
        <v>3</v>
      </c>
      <c r="C259" s="3" t="s">
        <v>320</v>
      </c>
      <c r="D259" s="3" t="s">
        <v>201</v>
      </c>
      <c r="E259" s="21">
        <v>8</v>
      </c>
      <c r="F259" s="38">
        <v>3</v>
      </c>
      <c r="G259" s="39">
        <v>4</v>
      </c>
      <c r="H259" s="39">
        <v>1</v>
      </c>
      <c r="I259" s="82">
        <f t="shared" si="9"/>
        <v>5</v>
      </c>
      <c r="J259" s="77">
        <f t="shared" si="10"/>
        <v>-4</v>
      </c>
      <c r="K259" s="77">
        <f t="shared" si="11"/>
        <v>-80</v>
      </c>
    </row>
    <row r="260" spans="1:11" ht="14.25" customHeight="1">
      <c r="A260" s="3" t="s">
        <v>202</v>
      </c>
      <c r="B260" s="3" t="s">
        <v>22</v>
      </c>
      <c r="C260" s="3" t="s">
        <v>321</v>
      </c>
      <c r="D260" s="3" t="s">
        <v>201</v>
      </c>
      <c r="E260" s="21">
        <v>8</v>
      </c>
      <c r="F260" s="38">
        <v>4</v>
      </c>
      <c r="G260" s="39">
        <v>10</v>
      </c>
      <c r="H260" s="39">
        <v>6</v>
      </c>
      <c r="I260" s="82">
        <f aca="true" t="shared" si="12" ref="I260:I323">AVERAGE(E260:G260)</f>
        <v>7.333333333333333</v>
      </c>
      <c r="J260" s="77">
        <f aca="true" t="shared" si="13" ref="J260:J323">H260-I260</f>
        <v>-1.333333333333333</v>
      </c>
      <c r="K260" s="77">
        <f aca="true" t="shared" si="14" ref="K260:K323">H260/I260*100-100</f>
        <v>-18.181818181818173</v>
      </c>
    </row>
    <row r="261" spans="1:11" ht="14.25" customHeight="1">
      <c r="A261" s="3" t="s">
        <v>202</v>
      </c>
      <c r="B261" s="3" t="s">
        <v>22</v>
      </c>
      <c r="C261" s="3" t="s">
        <v>322</v>
      </c>
      <c r="D261" s="3" t="s">
        <v>201</v>
      </c>
      <c r="E261" s="21">
        <v>5</v>
      </c>
      <c r="F261" s="38">
        <v>18</v>
      </c>
      <c r="G261" s="39">
        <v>7</v>
      </c>
      <c r="H261" s="39">
        <v>13</v>
      </c>
      <c r="I261" s="82">
        <f t="shared" si="12"/>
        <v>10</v>
      </c>
      <c r="J261" s="77">
        <f t="shared" si="13"/>
        <v>3</v>
      </c>
      <c r="K261" s="77">
        <f t="shared" si="14"/>
        <v>30</v>
      </c>
    </row>
    <row r="262" spans="1:11" ht="14.25" customHeight="1">
      <c r="A262" s="3" t="s">
        <v>202</v>
      </c>
      <c r="B262" s="3" t="s">
        <v>22</v>
      </c>
      <c r="C262" s="3" t="s">
        <v>324</v>
      </c>
      <c r="D262" s="3" t="s">
        <v>201</v>
      </c>
      <c r="E262" s="21">
        <v>5</v>
      </c>
      <c r="F262" s="38">
        <v>7</v>
      </c>
      <c r="G262" s="39">
        <v>4</v>
      </c>
      <c r="H262" s="39">
        <v>5</v>
      </c>
      <c r="I262" s="82">
        <f t="shared" si="12"/>
        <v>5.333333333333333</v>
      </c>
      <c r="J262" s="77">
        <f t="shared" si="13"/>
        <v>-0.33333333333333304</v>
      </c>
      <c r="K262" s="77">
        <f t="shared" si="14"/>
        <v>-6.25</v>
      </c>
    </row>
    <row r="263" spans="1:11" ht="14.25" customHeight="1">
      <c r="A263" s="3" t="s">
        <v>202</v>
      </c>
      <c r="B263" s="3" t="s">
        <v>22</v>
      </c>
      <c r="C263" s="3" t="s">
        <v>325</v>
      </c>
      <c r="D263" s="3" t="s">
        <v>201</v>
      </c>
      <c r="E263" s="22">
        <v>2</v>
      </c>
      <c r="F263" s="38">
        <v>6</v>
      </c>
      <c r="G263" s="39">
        <v>2</v>
      </c>
      <c r="H263" s="39">
        <v>4</v>
      </c>
      <c r="I263" s="82">
        <f t="shared" si="12"/>
        <v>3.3333333333333335</v>
      </c>
      <c r="J263" s="77">
        <f t="shared" si="13"/>
        <v>0.6666666666666665</v>
      </c>
      <c r="K263" s="77">
        <f t="shared" si="14"/>
        <v>20</v>
      </c>
    </row>
    <row r="264" spans="1:11" ht="14.25" customHeight="1">
      <c r="A264" s="3" t="s">
        <v>202</v>
      </c>
      <c r="B264" s="3" t="s">
        <v>22</v>
      </c>
      <c r="C264" s="3" t="s">
        <v>326</v>
      </c>
      <c r="D264" s="3" t="s">
        <v>201</v>
      </c>
      <c r="E264" s="21">
        <v>11</v>
      </c>
      <c r="F264" s="38">
        <v>10</v>
      </c>
      <c r="G264" s="39">
        <v>15</v>
      </c>
      <c r="H264" s="39">
        <v>10</v>
      </c>
      <c r="I264" s="82">
        <f t="shared" si="12"/>
        <v>12</v>
      </c>
      <c r="J264" s="77">
        <f t="shared" si="13"/>
        <v>-2</v>
      </c>
      <c r="K264" s="77">
        <f t="shared" si="14"/>
        <v>-16.666666666666657</v>
      </c>
    </row>
    <row r="265" spans="1:11" ht="14.25" customHeight="1">
      <c r="A265" s="3" t="s">
        <v>202</v>
      </c>
      <c r="B265" s="3" t="s">
        <v>22</v>
      </c>
      <c r="C265" s="3" t="s">
        <v>327</v>
      </c>
      <c r="D265" s="3" t="s">
        <v>201</v>
      </c>
      <c r="E265" s="21">
        <v>11</v>
      </c>
      <c r="F265" s="38">
        <v>15</v>
      </c>
      <c r="G265" s="39">
        <v>12</v>
      </c>
      <c r="H265" s="39">
        <v>9</v>
      </c>
      <c r="I265" s="82">
        <f t="shared" si="12"/>
        <v>12.666666666666666</v>
      </c>
      <c r="J265" s="77">
        <f t="shared" si="13"/>
        <v>-3.666666666666666</v>
      </c>
      <c r="K265" s="77">
        <f t="shared" si="14"/>
        <v>-28.94736842105263</v>
      </c>
    </row>
    <row r="266" spans="1:11" ht="14.25" customHeight="1">
      <c r="A266" s="3" t="s">
        <v>202</v>
      </c>
      <c r="B266" s="3" t="s">
        <v>22</v>
      </c>
      <c r="C266" s="3" t="s">
        <v>328</v>
      </c>
      <c r="D266" s="3" t="s">
        <v>201</v>
      </c>
      <c r="E266" s="27">
        <v>7</v>
      </c>
      <c r="F266" s="38">
        <v>10</v>
      </c>
      <c r="G266" s="39">
        <v>3</v>
      </c>
      <c r="H266" s="39">
        <v>7</v>
      </c>
      <c r="I266" s="82">
        <f t="shared" si="12"/>
        <v>6.666666666666667</v>
      </c>
      <c r="J266" s="77">
        <f t="shared" si="13"/>
        <v>0.33333333333333304</v>
      </c>
      <c r="K266" s="77">
        <f t="shared" si="14"/>
        <v>5</v>
      </c>
    </row>
    <row r="267" spans="1:11" ht="14.25" customHeight="1">
      <c r="A267" s="3"/>
      <c r="B267" s="1" t="s">
        <v>395</v>
      </c>
      <c r="C267" s="3" t="s">
        <v>399</v>
      </c>
      <c r="D267" s="19" t="s">
        <v>201</v>
      </c>
      <c r="E267" s="21"/>
      <c r="F267" s="38"/>
      <c r="G267" s="39">
        <v>0</v>
      </c>
      <c r="H267" s="39">
        <v>0</v>
      </c>
      <c r="I267" s="82">
        <f t="shared" si="12"/>
        <v>0</v>
      </c>
      <c r="J267" s="77">
        <f t="shared" si="13"/>
        <v>0</v>
      </c>
      <c r="K267" s="77">
        <v>0</v>
      </c>
    </row>
    <row r="268" spans="1:11" s="12" customFormat="1" ht="14.25" customHeight="1">
      <c r="A268" s="10"/>
      <c r="B268" s="33" t="s">
        <v>192</v>
      </c>
      <c r="C268" s="33"/>
      <c r="D268" s="33"/>
      <c r="E268" s="34">
        <f>SUM(E223:E267)</f>
        <v>478</v>
      </c>
      <c r="F268" s="46">
        <f>SUM(F223:F267)</f>
        <v>459</v>
      </c>
      <c r="G268" s="41">
        <f>SUM(G223:G267)</f>
        <v>465</v>
      </c>
      <c r="H268" s="41">
        <f>SUM(H223:H267)</f>
        <v>486</v>
      </c>
      <c r="I268" s="82">
        <f t="shared" si="12"/>
        <v>467.3333333333333</v>
      </c>
      <c r="J268" s="77">
        <f t="shared" si="13"/>
        <v>18.666666666666686</v>
      </c>
      <c r="K268" s="77">
        <f t="shared" si="14"/>
        <v>3.9942938659058598</v>
      </c>
    </row>
    <row r="269" spans="1:11" ht="14.25" customHeight="1">
      <c r="A269" s="3" t="s">
        <v>202</v>
      </c>
      <c r="B269" s="3" t="s">
        <v>340</v>
      </c>
      <c r="C269" s="3" t="s">
        <v>329</v>
      </c>
      <c r="D269" s="3" t="s">
        <v>200</v>
      </c>
      <c r="E269" s="21">
        <v>0</v>
      </c>
      <c r="F269" s="38"/>
      <c r="G269" s="39"/>
      <c r="H269" s="39">
        <v>0</v>
      </c>
      <c r="I269" s="82">
        <f t="shared" si="12"/>
        <v>0</v>
      </c>
      <c r="J269" s="77">
        <f t="shared" si="13"/>
        <v>0</v>
      </c>
      <c r="K269" s="77">
        <v>0</v>
      </c>
    </row>
    <row r="270" spans="1:11" ht="14.25" customHeight="1">
      <c r="A270" s="3" t="s">
        <v>202</v>
      </c>
      <c r="B270" s="3" t="s">
        <v>340</v>
      </c>
      <c r="C270" s="3" t="s">
        <v>330</v>
      </c>
      <c r="D270" s="3" t="s">
        <v>201</v>
      </c>
      <c r="E270" s="21">
        <v>6</v>
      </c>
      <c r="F270" s="38">
        <v>5</v>
      </c>
      <c r="G270" s="39">
        <v>3</v>
      </c>
      <c r="H270" s="39">
        <v>4</v>
      </c>
      <c r="I270" s="82">
        <f t="shared" si="12"/>
        <v>4.666666666666667</v>
      </c>
      <c r="J270" s="77">
        <f t="shared" si="13"/>
        <v>-0.666666666666667</v>
      </c>
      <c r="K270" s="77">
        <f t="shared" si="14"/>
        <v>-14.285714285714292</v>
      </c>
    </row>
    <row r="271" spans="1:11" ht="14.25" customHeight="1">
      <c r="A271" s="3" t="s">
        <v>202</v>
      </c>
      <c r="B271" s="3" t="s">
        <v>340</v>
      </c>
      <c r="C271" s="3" t="s">
        <v>331</v>
      </c>
      <c r="D271" s="3" t="s">
        <v>200</v>
      </c>
      <c r="E271" s="21">
        <v>0</v>
      </c>
      <c r="F271" s="38"/>
      <c r="G271" s="39"/>
      <c r="H271" s="39">
        <v>0</v>
      </c>
      <c r="I271" s="82">
        <f t="shared" si="12"/>
        <v>0</v>
      </c>
      <c r="J271" s="77">
        <f t="shared" si="13"/>
        <v>0</v>
      </c>
      <c r="K271" s="77">
        <v>0</v>
      </c>
    </row>
    <row r="272" spans="1:11" ht="14.25" customHeight="1">
      <c r="A272" s="3" t="s">
        <v>202</v>
      </c>
      <c r="B272" s="3" t="s">
        <v>340</v>
      </c>
      <c r="C272" s="3" t="s">
        <v>331</v>
      </c>
      <c r="D272" s="3" t="s">
        <v>201</v>
      </c>
      <c r="E272" s="21">
        <v>2</v>
      </c>
      <c r="F272" s="38">
        <v>2</v>
      </c>
      <c r="G272" s="39">
        <v>1</v>
      </c>
      <c r="H272" s="39">
        <v>1</v>
      </c>
      <c r="I272" s="82">
        <f t="shared" si="12"/>
        <v>1.6666666666666667</v>
      </c>
      <c r="J272" s="77">
        <f t="shared" si="13"/>
        <v>-0.6666666666666667</v>
      </c>
      <c r="K272" s="77">
        <f t="shared" si="14"/>
        <v>-40</v>
      </c>
    </row>
    <row r="273" spans="1:11" ht="14.25" customHeight="1">
      <c r="A273" s="3" t="s">
        <v>202</v>
      </c>
      <c r="B273" s="3" t="s">
        <v>341</v>
      </c>
      <c r="C273" s="3" t="s">
        <v>332</v>
      </c>
      <c r="D273" s="3" t="s">
        <v>201</v>
      </c>
      <c r="E273" s="21">
        <v>11</v>
      </c>
      <c r="F273" s="38">
        <v>19</v>
      </c>
      <c r="G273" s="39">
        <v>13</v>
      </c>
      <c r="H273" s="39">
        <v>14</v>
      </c>
      <c r="I273" s="82">
        <f t="shared" si="12"/>
        <v>14.333333333333334</v>
      </c>
      <c r="J273" s="77">
        <f t="shared" si="13"/>
        <v>-0.3333333333333339</v>
      </c>
      <c r="K273" s="77">
        <f t="shared" si="14"/>
        <v>-2.3255813953488484</v>
      </c>
    </row>
    <row r="274" spans="1:11" ht="14.25" customHeight="1">
      <c r="A274" s="3" t="s">
        <v>202</v>
      </c>
      <c r="B274" s="3" t="s">
        <v>342</v>
      </c>
      <c r="C274" s="3" t="s">
        <v>333</v>
      </c>
      <c r="D274" s="3" t="s">
        <v>201</v>
      </c>
      <c r="E274" s="21">
        <v>7</v>
      </c>
      <c r="F274" s="38">
        <v>9</v>
      </c>
      <c r="G274" s="39">
        <v>11</v>
      </c>
      <c r="H274" s="39">
        <v>10</v>
      </c>
      <c r="I274" s="82">
        <f t="shared" si="12"/>
        <v>9</v>
      </c>
      <c r="J274" s="77">
        <f t="shared" si="13"/>
        <v>1</v>
      </c>
      <c r="K274" s="77">
        <f t="shared" si="14"/>
        <v>11.111111111111114</v>
      </c>
    </row>
    <row r="275" spans="1:11" ht="14.25" customHeight="1">
      <c r="A275" s="3" t="s">
        <v>202</v>
      </c>
      <c r="B275" s="3" t="s">
        <v>343</v>
      </c>
      <c r="C275" s="3" t="s">
        <v>334</v>
      </c>
      <c r="D275" s="19" t="s">
        <v>201</v>
      </c>
      <c r="E275" s="21">
        <v>1</v>
      </c>
      <c r="F275" s="38">
        <v>2</v>
      </c>
      <c r="G275" s="39">
        <v>0</v>
      </c>
      <c r="H275" s="39">
        <v>0</v>
      </c>
      <c r="I275" s="82">
        <f t="shared" si="12"/>
        <v>1</v>
      </c>
      <c r="J275" s="77">
        <f t="shared" si="13"/>
        <v>-1</v>
      </c>
      <c r="K275" s="77">
        <f t="shared" si="14"/>
        <v>-100</v>
      </c>
    </row>
    <row r="276" spans="1:11" ht="14.25" customHeight="1">
      <c r="A276" s="3" t="s">
        <v>202</v>
      </c>
      <c r="B276" s="3" t="s">
        <v>5</v>
      </c>
      <c r="C276" s="3" t="s">
        <v>335</v>
      </c>
      <c r="D276" s="3" t="s">
        <v>201</v>
      </c>
      <c r="E276" s="21">
        <v>5</v>
      </c>
      <c r="F276" s="38">
        <v>2</v>
      </c>
      <c r="G276" s="39">
        <v>4</v>
      </c>
      <c r="H276" s="39">
        <v>0</v>
      </c>
      <c r="I276" s="82">
        <f t="shared" si="12"/>
        <v>3.6666666666666665</v>
      </c>
      <c r="J276" s="77">
        <f t="shared" si="13"/>
        <v>-3.6666666666666665</v>
      </c>
      <c r="K276" s="77">
        <f t="shared" si="14"/>
        <v>-100</v>
      </c>
    </row>
    <row r="277" spans="1:11" ht="14.25" customHeight="1">
      <c r="A277" s="3" t="s">
        <v>180</v>
      </c>
      <c r="B277" s="3" t="s">
        <v>344</v>
      </c>
      <c r="C277" s="3" t="s">
        <v>336</v>
      </c>
      <c r="D277" s="3" t="s">
        <v>201</v>
      </c>
      <c r="E277" s="21">
        <v>2</v>
      </c>
      <c r="F277" s="38">
        <v>5</v>
      </c>
      <c r="G277" s="39">
        <v>2</v>
      </c>
      <c r="H277" s="39">
        <v>1</v>
      </c>
      <c r="I277" s="82">
        <f t="shared" si="12"/>
        <v>3</v>
      </c>
      <c r="J277" s="77">
        <f t="shared" si="13"/>
        <v>-2</v>
      </c>
      <c r="K277" s="77">
        <f t="shared" si="14"/>
        <v>-66.66666666666667</v>
      </c>
    </row>
    <row r="278" spans="1:11" ht="14.25" customHeight="1">
      <c r="A278" s="3" t="s">
        <v>180</v>
      </c>
      <c r="B278" s="1" t="s">
        <v>395</v>
      </c>
      <c r="C278" s="3" t="s">
        <v>337</v>
      </c>
      <c r="D278" s="19" t="s">
        <v>201</v>
      </c>
      <c r="E278" s="21">
        <v>2</v>
      </c>
      <c r="F278" s="38">
        <v>0</v>
      </c>
      <c r="G278" s="39">
        <v>0</v>
      </c>
      <c r="H278" s="39">
        <v>0</v>
      </c>
      <c r="I278" s="82">
        <f t="shared" si="12"/>
        <v>0.6666666666666666</v>
      </c>
      <c r="J278" s="77">
        <f t="shared" si="13"/>
        <v>-0.6666666666666666</v>
      </c>
      <c r="K278" s="77">
        <f t="shared" si="14"/>
        <v>-100</v>
      </c>
    </row>
    <row r="279" spans="1:11" ht="14.25" customHeight="1">
      <c r="A279" s="3" t="s">
        <v>180</v>
      </c>
      <c r="B279" s="3" t="s">
        <v>345</v>
      </c>
      <c r="C279" s="3" t="s">
        <v>338</v>
      </c>
      <c r="D279" s="3" t="s">
        <v>201</v>
      </c>
      <c r="E279" s="21">
        <v>2</v>
      </c>
      <c r="F279" s="38">
        <v>3</v>
      </c>
      <c r="G279" s="39">
        <v>1</v>
      </c>
      <c r="H279" s="39">
        <v>0</v>
      </c>
      <c r="I279" s="82">
        <f t="shared" si="12"/>
        <v>2</v>
      </c>
      <c r="J279" s="77">
        <f t="shared" si="13"/>
        <v>-2</v>
      </c>
      <c r="K279" s="77">
        <f t="shared" si="14"/>
        <v>-100</v>
      </c>
    </row>
    <row r="280" spans="1:11" s="12" customFormat="1" ht="14.25" customHeight="1">
      <c r="A280" s="10"/>
      <c r="B280" s="33" t="s">
        <v>193</v>
      </c>
      <c r="C280" s="33"/>
      <c r="D280" s="33"/>
      <c r="E280" s="34">
        <f>SUM(E269:E279)</f>
        <v>38</v>
      </c>
      <c r="F280" s="46">
        <f>SUM(F269:F279)</f>
        <v>47</v>
      </c>
      <c r="G280" s="41">
        <f>SUM(G269:G279)</f>
        <v>35</v>
      </c>
      <c r="H280" s="41">
        <f>SUM(H269:H279)</f>
        <v>30</v>
      </c>
      <c r="I280" s="82">
        <f t="shared" si="12"/>
        <v>40</v>
      </c>
      <c r="J280" s="77">
        <f t="shared" si="13"/>
        <v>-10</v>
      </c>
      <c r="K280" s="77">
        <f t="shared" si="14"/>
        <v>-25</v>
      </c>
    </row>
    <row r="281" spans="1:11" s="13" customFormat="1" ht="14.25" customHeight="1">
      <c r="A281" s="11"/>
      <c r="B281" s="5" t="s">
        <v>194</v>
      </c>
      <c r="C281" s="5"/>
      <c r="D281" s="5"/>
      <c r="E281" s="23">
        <f>SUM(E213+E222+E268+E280)</f>
        <v>781</v>
      </c>
      <c r="F281" s="48">
        <f>SUM(F213+F222+F268+F280)</f>
        <v>814</v>
      </c>
      <c r="G281" s="48">
        <f>SUM(G213+G222+G268+G280)</f>
        <v>808</v>
      </c>
      <c r="H281" s="55">
        <f>SUM(H213+H222+H268+H280)</f>
        <v>813</v>
      </c>
      <c r="I281" s="82">
        <f t="shared" si="12"/>
        <v>801</v>
      </c>
      <c r="J281" s="77">
        <f t="shared" si="13"/>
        <v>12</v>
      </c>
      <c r="K281" s="77">
        <f t="shared" si="14"/>
        <v>1.4981273408239701</v>
      </c>
    </row>
    <row r="282" spans="1:11" ht="14.25" customHeight="1">
      <c r="A282" s="3" t="s">
        <v>202</v>
      </c>
      <c r="B282" s="3" t="s">
        <v>0</v>
      </c>
      <c r="C282" s="3" t="s">
        <v>114</v>
      </c>
      <c r="D282" s="3" t="s">
        <v>201</v>
      </c>
      <c r="E282" s="25">
        <v>22</v>
      </c>
      <c r="F282" s="38">
        <v>31</v>
      </c>
      <c r="G282" s="39">
        <v>22</v>
      </c>
      <c r="H282" s="39">
        <v>23</v>
      </c>
      <c r="I282" s="82">
        <f t="shared" si="12"/>
        <v>25</v>
      </c>
      <c r="J282" s="77">
        <f t="shared" si="13"/>
        <v>-2</v>
      </c>
      <c r="K282" s="77">
        <f t="shared" si="14"/>
        <v>-8</v>
      </c>
    </row>
    <row r="283" spans="1:11" s="12" customFormat="1" ht="14.25" customHeight="1">
      <c r="A283" s="10"/>
      <c r="B283" s="33" t="s">
        <v>163</v>
      </c>
      <c r="C283" s="33"/>
      <c r="D283" s="33"/>
      <c r="E283" s="34">
        <f>SUM(E282)</f>
        <v>22</v>
      </c>
      <c r="F283" s="46">
        <f>SUM(F282)</f>
        <v>31</v>
      </c>
      <c r="G283" s="41">
        <f>SUM(G282)</f>
        <v>22</v>
      </c>
      <c r="H283" s="41">
        <v>23</v>
      </c>
      <c r="I283" s="82">
        <f t="shared" si="12"/>
        <v>25</v>
      </c>
      <c r="J283" s="77">
        <f t="shared" si="13"/>
        <v>-2</v>
      </c>
      <c r="K283" s="77">
        <f t="shared" si="14"/>
        <v>-8</v>
      </c>
    </row>
    <row r="284" spans="1:11" ht="14.25" customHeight="1">
      <c r="A284" s="3" t="s">
        <v>202</v>
      </c>
      <c r="B284" s="3" t="s">
        <v>109</v>
      </c>
      <c r="C284" s="3" t="s">
        <v>115</v>
      </c>
      <c r="D284" s="3" t="s">
        <v>200</v>
      </c>
      <c r="E284" s="21">
        <v>0</v>
      </c>
      <c r="F284" s="38"/>
      <c r="G284" s="39"/>
      <c r="H284" s="39">
        <v>0</v>
      </c>
      <c r="I284" s="82">
        <f t="shared" si="12"/>
        <v>0</v>
      </c>
      <c r="J284" s="77">
        <f t="shared" si="13"/>
        <v>0</v>
      </c>
      <c r="K284" s="77">
        <v>0</v>
      </c>
    </row>
    <row r="285" spans="1:11" ht="14.25" customHeight="1">
      <c r="A285" s="3" t="s">
        <v>202</v>
      </c>
      <c r="B285" s="3" t="s">
        <v>109</v>
      </c>
      <c r="C285" s="3" t="s">
        <v>116</v>
      </c>
      <c r="D285" s="3" t="s">
        <v>201</v>
      </c>
      <c r="E285" s="21">
        <v>11</v>
      </c>
      <c r="F285" s="38">
        <v>14</v>
      </c>
      <c r="G285" s="39">
        <v>13</v>
      </c>
      <c r="H285" s="39">
        <v>8</v>
      </c>
      <c r="I285" s="82">
        <f t="shared" si="12"/>
        <v>12.666666666666666</v>
      </c>
      <c r="J285" s="77">
        <f t="shared" si="13"/>
        <v>-4.666666666666666</v>
      </c>
      <c r="K285" s="77">
        <f t="shared" si="14"/>
        <v>-36.84210526315789</v>
      </c>
    </row>
    <row r="286" spans="1:11" ht="14.25" customHeight="1">
      <c r="A286" s="3" t="s">
        <v>202</v>
      </c>
      <c r="B286" s="3" t="s">
        <v>109</v>
      </c>
      <c r="C286" s="3" t="s">
        <v>117</v>
      </c>
      <c r="D286" s="3" t="s">
        <v>200</v>
      </c>
      <c r="E286" s="21">
        <v>0</v>
      </c>
      <c r="F286" s="38"/>
      <c r="G286" s="39"/>
      <c r="H286" s="39">
        <v>0</v>
      </c>
      <c r="I286" s="82">
        <f t="shared" si="12"/>
        <v>0</v>
      </c>
      <c r="J286" s="77">
        <f t="shared" si="13"/>
        <v>0</v>
      </c>
      <c r="K286" s="77">
        <v>0</v>
      </c>
    </row>
    <row r="287" spans="1:11" ht="14.25" customHeight="1">
      <c r="A287" s="3" t="s">
        <v>202</v>
      </c>
      <c r="B287" s="1" t="s">
        <v>395</v>
      </c>
      <c r="C287" s="3" t="s">
        <v>118</v>
      </c>
      <c r="D287" s="19" t="s">
        <v>201</v>
      </c>
      <c r="E287" s="21">
        <v>0</v>
      </c>
      <c r="F287" s="38"/>
      <c r="G287" s="39">
        <v>0</v>
      </c>
      <c r="H287" s="39">
        <v>0</v>
      </c>
      <c r="I287" s="82">
        <f t="shared" si="12"/>
        <v>0</v>
      </c>
      <c r="J287" s="77">
        <f t="shared" si="13"/>
        <v>0</v>
      </c>
      <c r="K287" s="77">
        <v>0</v>
      </c>
    </row>
    <row r="288" spans="1:11" ht="14.25" customHeight="1">
      <c r="A288" s="3" t="s">
        <v>202</v>
      </c>
      <c r="B288" s="3" t="s">
        <v>10</v>
      </c>
      <c r="C288" s="3" t="s">
        <v>119</v>
      </c>
      <c r="D288" s="3" t="s">
        <v>200</v>
      </c>
      <c r="E288" s="21">
        <v>0</v>
      </c>
      <c r="F288" s="38"/>
      <c r="G288" s="39"/>
      <c r="H288" s="39">
        <v>0</v>
      </c>
      <c r="I288" s="82">
        <f t="shared" si="12"/>
        <v>0</v>
      </c>
      <c r="J288" s="77">
        <f t="shared" si="13"/>
        <v>0</v>
      </c>
      <c r="K288" s="77">
        <v>0</v>
      </c>
    </row>
    <row r="289" spans="1:11" ht="14.25" customHeight="1">
      <c r="A289" s="3" t="s">
        <v>202</v>
      </c>
      <c r="B289" s="1" t="s">
        <v>395</v>
      </c>
      <c r="C289" s="3" t="s">
        <v>119</v>
      </c>
      <c r="D289" s="3" t="s">
        <v>201</v>
      </c>
      <c r="E289" s="22">
        <v>4</v>
      </c>
      <c r="F289" s="38">
        <v>2</v>
      </c>
      <c r="G289" s="39">
        <v>3</v>
      </c>
      <c r="H289" s="39">
        <v>0</v>
      </c>
      <c r="I289" s="82">
        <f t="shared" si="12"/>
        <v>3</v>
      </c>
      <c r="J289" s="77">
        <f t="shared" si="13"/>
        <v>-3</v>
      </c>
      <c r="K289" s="77">
        <f t="shared" si="14"/>
        <v>-100</v>
      </c>
    </row>
    <row r="290" spans="1:11" ht="14.25" customHeight="1">
      <c r="A290" s="3" t="s">
        <v>202</v>
      </c>
      <c r="B290" s="3" t="s">
        <v>346</v>
      </c>
      <c r="C290" s="3" t="s">
        <v>1</v>
      </c>
      <c r="D290" s="3" t="s">
        <v>201</v>
      </c>
      <c r="E290" s="21">
        <v>58</v>
      </c>
      <c r="F290" s="38">
        <v>65</v>
      </c>
      <c r="G290" s="39">
        <v>43</v>
      </c>
      <c r="H290" s="39">
        <v>68</v>
      </c>
      <c r="I290" s="82">
        <f t="shared" si="12"/>
        <v>55.333333333333336</v>
      </c>
      <c r="J290" s="77">
        <f t="shared" si="13"/>
        <v>12.666666666666664</v>
      </c>
      <c r="K290" s="77">
        <f t="shared" si="14"/>
        <v>22.891566265060234</v>
      </c>
    </row>
    <row r="291" spans="1:11" ht="14.25" customHeight="1">
      <c r="A291" s="3" t="s">
        <v>202</v>
      </c>
      <c r="B291" s="3" t="s">
        <v>18</v>
      </c>
      <c r="C291" s="3" t="s">
        <v>2</v>
      </c>
      <c r="D291" s="3" t="s">
        <v>201</v>
      </c>
      <c r="E291" s="21">
        <v>17</v>
      </c>
      <c r="F291" s="38">
        <v>18</v>
      </c>
      <c r="G291" s="39">
        <v>19</v>
      </c>
      <c r="H291" s="39">
        <v>21</v>
      </c>
      <c r="I291" s="82">
        <f t="shared" si="12"/>
        <v>18</v>
      </c>
      <c r="J291" s="77">
        <f t="shared" si="13"/>
        <v>3</v>
      </c>
      <c r="K291" s="77">
        <f t="shared" si="14"/>
        <v>16.66666666666667</v>
      </c>
    </row>
    <row r="292" spans="1:11" ht="14.25" customHeight="1">
      <c r="A292" s="3" t="s">
        <v>202</v>
      </c>
      <c r="B292" s="3" t="s">
        <v>22</v>
      </c>
      <c r="C292" s="3" t="s">
        <v>120</v>
      </c>
      <c r="D292" s="3" t="s">
        <v>201</v>
      </c>
      <c r="E292" s="22">
        <v>5</v>
      </c>
      <c r="F292" s="38">
        <v>5</v>
      </c>
      <c r="G292" s="39">
        <v>4</v>
      </c>
      <c r="H292" s="39">
        <v>3</v>
      </c>
      <c r="I292" s="82">
        <f t="shared" si="12"/>
        <v>4.666666666666667</v>
      </c>
      <c r="J292" s="77">
        <f t="shared" si="13"/>
        <v>-1.666666666666667</v>
      </c>
      <c r="K292" s="77">
        <f t="shared" si="14"/>
        <v>-35.71428571428572</v>
      </c>
    </row>
    <row r="293" spans="1:11" ht="14.25" customHeight="1">
      <c r="A293" s="3" t="s">
        <v>202</v>
      </c>
      <c r="B293" s="30" t="s">
        <v>5</v>
      </c>
      <c r="C293" s="3" t="s">
        <v>121</v>
      </c>
      <c r="D293" s="3"/>
      <c r="E293" s="22">
        <v>1</v>
      </c>
      <c r="F293" s="38"/>
      <c r="G293" s="39">
        <v>3</v>
      </c>
      <c r="H293" s="39">
        <v>1</v>
      </c>
      <c r="I293" s="82">
        <f t="shared" si="12"/>
        <v>2</v>
      </c>
      <c r="J293" s="77">
        <f t="shared" si="13"/>
        <v>-1</v>
      </c>
      <c r="K293" s="77">
        <f t="shared" si="14"/>
        <v>-50</v>
      </c>
    </row>
    <row r="294" spans="1:11" ht="14.25" customHeight="1">
      <c r="A294" s="3" t="s">
        <v>202</v>
      </c>
      <c r="B294" s="3" t="s">
        <v>22</v>
      </c>
      <c r="C294" s="3" t="s">
        <v>122</v>
      </c>
      <c r="D294" s="3" t="s">
        <v>201</v>
      </c>
      <c r="E294" s="22">
        <v>4</v>
      </c>
      <c r="F294" s="38">
        <v>5</v>
      </c>
      <c r="G294" s="39">
        <v>4</v>
      </c>
      <c r="H294" s="39">
        <v>0</v>
      </c>
      <c r="I294" s="82">
        <f t="shared" si="12"/>
        <v>4.333333333333333</v>
      </c>
      <c r="J294" s="77">
        <f t="shared" si="13"/>
        <v>-4.333333333333333</v>
      </c>
      <c r="K294" s="77">
        <f t="shared" si="14"/>
        <v>-100</v>
      </c>
    </row>
    <row r="295" spans="1:11" ht="14.25" customHeight="1">
      <c r="A295" s="3" t="s">
        <v>202</v>
      </c>
      <c r="B295" s="1" t="s">
        <v>395</v>
      </c>
      <c r="C295" s="3" t="s">
        <v>123</v>
      </c>
      <c r="D295" s="3"/>
      <c r="E295" s="22"/>
      <c r="F295" s="38">
        <v>2</v>
      </c>
      <c r="G295" s="39">
        <v>2</v>
      </c>
      <c r="H295" s="4">
        <v>0</v>
      </c>
      <c r="I295" s="82">
        <f t="shared" si="12"/>
        <v>2</v>
      </c>
      <c r="J295" s="77">
        <f t="shared" si="13"/>
        <v>-2</v>
      </c>
      <c r="K295" s="77">
        <f t="shared" si="14"/>
        <v>-100</v>
      </c>
    </row>
    <row r="296" spans="1:11" ht="14.25" customHeight="1">
      <c r="A296" s="3"/>
      <c r="B296" s="19" t="s">
        <v>422</v>
      </c>
      <c r="C296" s="19" t="s">
        <v>421</v>
      </c>
      <c r="D296" s="19" t="s">
        <v>201</v>
      </c>
      <c r="E296" s="22">
        <v>0</v>
      </c>
      <c r="F296" s="38"/>
      <c r="G296" s="39"/>
      <c r="H296" s="35">
        <v>4</v>
      </c>
      <c r="I296" s="82">
        <f t="shared" si="12"/>
        <v>0</v>
      </c>
      <c r="J296" s="77">
        <f t="shared" si="13"/>
        <v>4</v>
      </c>
      <c r="K296" s="77">
        <v>0</v>
      </c>
    </row>
    <row r="297" spans="1:11" s="12" customFormat="1" ht="14.25" customHeight="1">
      <c r="A297" s="10"/>
      <c r="B297" s="33" t="s">
        <v>164</v>
      </c>
      <c r="C297" s="33"/>
      <c r="D297" s="33"/>
      <c r="E297" s="34">
        <f>SUM(E284:E296)</f>
        <v>100</v>
      </c>
      <c r="F297" s="34">
        <f>SUM(F284:F296)</f>
        <v>111</v>
      </c>
      <c r="G297" s="34">
        <f>SUM(G284:G296)</f>
        <v>91</v>
      </c>
      <c r="H297" s="34">
        <f>SUM(H284:H296)</f>
        <v>105</v>
      </c>
      <c r="I297" s="82">
        <f t="shared" si="12"/>
        <v>100.66666666666667</v>
      </c>
      <c r="J297" s="77">
        <f t="shared" si="13"/>
        <v>4.333333333333329</v>
      </c>
      <c r="K297" s="77">
        <f t="shared" si="14"/>
        <v>4.304635761589395</v>
      </c>
    </row>
    <row r="298" spans="1:11" ht="14.25" customHeight="1">
      <c r="A298" s="3" t="s">
        <v>202</v>
      </c>
      <c r="B298" s="3" t="s">
        <v>197</v>
      </c>
      <c r="C298" s="3" t="s">
        <v>124</v>
      </c>
      <c r="D298" s="3" t="s">
        <v>200</v>
      </c>
      <c r="E298" s="21">
        <v>0</v>
      </c>
      <c r="F298" s="38"/>
      <c r="G298" s="39"/>
      <c r="H298" s="39">
        <v>0</v>
      </c>
      <c r="I298" s="82">
        <f t="shared" si="12"/>
        <v>0</v>
      </c>
      <c r="J298" s="77">
        <f t="shared" si="13"/>
        <v>0</v>
      </c>
      <c r="K298" s="77">
        <v>0</v>
      </c>
    </row>
    <row r="299" spans="1:11" ht="14.25" customHeight="1">
      <c r="A299" s="3" t="s">
        <v>202</v>
      </c>
      <c r="B299" s="3" t="s">
        <v>197</v>
      </c>
      <c r="C299" s="3" t="s">
        <v>124</v>
      </c>
      <c r="D299" s="3" t="s">
        <v>201</v>
      </c>
      <c r="E299" s="22">
        <v>13</v>
      </c>
      <c r="F299" s="38">
        <v>7</v>
      </c>
      <c r="G299" s="39">
        <v>12</v>
      </c>
      <c r="H299" s="39">
        <v>23</v>
      </c>
      <c r="I299" s="82">
        <f t="shared" si="12"/>
        <v>10.666666666666666</v>
      </c>
      <c r="J299" s="77">
        <f t="shared" si="13"/>
        <v>12.333333333333334</v>
      </c>
      <c r="K299" s="77">
        <f t="shared" si="14"/>
        <v>115.625</v>
      </c>
    </row>
    <row r="300" spans="1:11" ht="14.25" customHeight="1">
      <c r="A300" s="3" t="s">
        <v>202</v>
      </c>
      <c r="B300" s="3" t="s">
        <v>347</v>
      </c>
      <c r="C300" s="3" t="s">
        <v>125</v>
      </c>
      <c r="D300" s="3" t="s">
        <v>201</v>
      </c>
      <c r="E300" s="21">
        <v>50</v>
      </c>
      <c r="F300" s="38">
        <v>42</v>
      </c>
      <c r="G300" s="39">
        <v>35</v>
      </c>
      <c r="H300" s="39">
        <v>46</v>
      </c>
      <c r="I300" s="82">
        <f t="shared" si="12"/>
        <v>42.333333333333336</v>
      </c>
      <c r="J300" s="77">
        <f t="shared" si="13"/>
        <v>3.6666666666666643</v>
      </c>
      <c r="K300" s="77">
        <f t="shared" si="14"/>
        <v>8.661417322834637</v>
      </c>
    </row>
    <row r="301" spans="1:11" ht="14.25" customHeight="1">
      <c r="A301" s="3" t="s">
        <v>202</v>
      </c>
      <c r="B301" s="3" t="s">
        <v>348</v>
      </c>
      <c r="C301" s="3" t="s">
        <v>126</v>
      </c>
      <c r="D301" s="3" t="s">
        <v>201</v>
      </c>
      <c r="E301" s="21">
        <v>15</v>
      </c>
      <c r="F301" s="38">
        <v>10</v>
      </c>
      <c r="G301" s="39">
        <v>14</v>
      </c>
      <c r="H301" s="39">
        <v>10</v>
      </c>
      <c r="I301" s="82">
        <f t="shared" si="12"/>
        <v>13</v>
      </c>
      <c r="J301" s="77">
        <f t="shared" si="13"/>
        <v>-3</v>
      </c>
      <c r="K301" s="77">
        <f t="shared" si="14"/>
        <v>-23.076923076923066</v>
      </c>
    </row>
    <row r="302" spans="1:11" ht="14.25" customHeight="1">
      <c r="A302" s="3" t="s">
        <v>180</v>
      </c>
      <c r="B302" s="3" t="s">
        <v>349</v>
      </c>
      <c r="C302" s="3" t="s">
        <v>127</v>
      </c>
      <c r="D302" s="3" t="s">
        <v>201</v>
      </c>
      <c r="E302" s="21">
        <v>11</v>
      </c>
      <c r="F302" s="38">
        <v>12</v>
      </c>
      <c r="G302" s="39">
        <v>10</v>
      </c>
      <c r="H302" s="39">
        <v>19</v>
      </c>
      <c r="I302" s="82">
        <f t="shared" si="12"/>
        <v>11</v>
      </c>
      <c r="J302" s="77">
        <f t="shared" si="13"/>
        <v>8</v>
      </c>
      <c r="K302" s="77">
        <f t="shared" si="14"/>
        <v>72.72727272727272</v>
      </c>
    </row>
    <row r="303" spans="1:11" ht="14.25" customHeight="1">
      <c r="A303" s="3" t="s">
        <v>202</v>
      </c>
      <c r="B303" s="3" t="s">
        <v>22</v>
      </c>
      <c r="C303" s="3" t="s">
        <v>128</v>
      </c>
      <c r="D303" s="3" t="s">
        <v>201</v>
      </c>
      <c r="E303" s="22">
        <v>9</v>
      </c>
      <c r="F303" s="38">
        <v>9</v>
      </c>
      <c r="G303" s="39">
        <v>12</v>
      </c>
      <c r="H303" s="39">
        <v>10</v>
      </c>
      <c r="I303" s="82">
        <f t="shared" si="12"/>
        <v>10</v>
      </c>
      <c r="J303" s="77">
        <f t="shared" si="13"/>
        <v>0</v>
      </c>
      <c r="K303" s="77">
        <f t="shared" si="14"/>
        <v>0</v>
      </c>
    </row>
    <row r="304" spans="1:11" ht="14.25" customHeight="1">
      <c r="A304" s="3" t="s">
        <v>202</v>
      </c>
      <c r="B304" s="3" t="s">
        <v>22</v>
      </c>
      <c r="C304" s="3" t="s">
        <v>161</v>
      </c>
      <c r="D304" s="3" t="s">
        <v>201</v>
      </c>
      <c r="E304" s="22">
        <v>8</v>
      </c>
      <c r="F304" s="38">
        <v>6</v>
      </c>
      <c r="G304" s="39">
        <v>8</v>
      </c>
      <c r="H304" s="39">
        <v>9</v>
      </c>
      <c r="I304" s="82">
        <f t="shared" si="12"/>
        <v>7.333333333333333</v>
      </c>
      <c r="J304" s="77">
        <f t="shared" si="13"/>
        <v>1.666666666666667</v>
      </c>
      <c r="K304" s="77">
        <f t="shared" si="14"/>
        <v>22.727272727272734</v>
      </c>
    </row>
    <row r="305" spans="1:11" ht="14.25" customHeight="1">
      <c r="A305" s="3" t="s">
        <v>202</v>
      </c>
      <c r="B305" s="3" t="s">
        <v>22</v>
      </c>
      <c r="C305" s="3" t="s">
        <v>129</v>
      </c>
      <c r="D305" s="3" t="s">
        <v>201</v>
      </c>
      <c r="E305" s="22">
        <v>5</v>
      </c>
      <c r="F305" s="38">
        <v>3</v>
      </c>
      <c r="G305" s="39">
        <v>4</v>
      </c>
      <c r="H305" s="39">
        <v>1</v>
      </c>
      <c r="I305" s="82">
        <f t="shared" si="12"/>
        <v>4</v>
      </c>
      <c r="J305" s="77">
        <f t="shared" si="13"/>
        <v>-3</v>
      </c>
      <c r="K305" s="77">
        <f t="shared" si="14"/>
        <v>-75</v>
      </c>
    </row>
    <row r="306" spans="1:11" ht="14.25" customHeight="1">
      <c r="A306" s="3" t="s">
        <v>202</v>
      </c>
      <c r="B306" s="1" t="s">
        <v>395</v>
      </c>
      <c r="C306" s="3" t="s">
        <v>130</v>
      </c>
      <c r="D306" s="19" t="s">
        <v>201</v>
      </c>
      <c r="E306" s="22"/>
      <c r="F306" s="38"/>
      <c r="G306" s="39">
        <v>0</v>
      </c>
      <c r="H306" s="39">
        <v>0</v>
      </c>
      <c r="I306" s="82">
        <f t="shared" si="12"/>
        <v>0</v>
      </c>
      <c r="J306" s="77">
        <f t="shared" si="13"/>
        <v>0</v>
      </c>
      <c r="K306" s="77">
        <v>0</v>
      </c>
    </row>
    <row r="307" spans="1:11" ht="14.25" customHeight="1">
      <c r="A307" s="3" t="s">
        <v>202</v>
      </c>
      <c r="B307" s="3" t="s">
        <v>22</v>
      </c>
      <c r="C307" s="3" t="s">
        <v>131</v>
      </c>
      <c r="D307" s="3" t="s">
        <v>201</v>
      </c>
      <c r="E307" s="21">
        <v>6</v>
      </c>
      <c r="F307" s="38">
        <v>3</v>
      </c>
      <c r="G307" s="39">
        <v>10</v>
      </c>
      <c r="H307" s="39">
        <v>10</v>
      </c>
      <c r="I307" s="82">
        <f t="shared" si="12"/>
        <v>6.333333333333333</v>
      </c>
      <c r="J307" s="77">
        <f t="shared" si="13"/>
        <v>3.666666666666667</v>
      </c>
      <c r="K307" s="77">
        <f t="shared" si="14"/>
        <v>57.89473684210526</v>
      </c>
    </row>
    <row r="308" spans="1:11" s="12" customFormat="1" ht="14.25" customHeight="1">
      <c r="A308" s="10"/>
      <c r="B308" s="33" t="s">
        <v>195</v>
      </c>
      <c r="C308" s="33"/>
      <c r="D308" s="33"/>
      <c r="E308" s="34">
        <f>SUM(E298:E307)</f>
        <v>117</v>
      </c>
      <c r="F308" s="46">
        <f>SUM(F298:F307)</f>
        <v>92</v>
      </c>
      <c r="G308" s="41">
        <f>SUM(G298:G307)</f>
        <v>105</v>
      </c>
      <c r="H308" s="41">
        <f>SUM(H298:H307)</f>
        <v>128</v>
      </c>
      <c r="I308" s="82">
        <f t="shared" si="12"/>
        <v>104.66666666666667</v>
      </c>
      <c r="J308" s="77">
        <f t="shared" si="13"/>
        <v>23.33333333333333</v>
      </c>
      <c r="K308" s="77">
        <f t="shared" si="14"/>
        <v>22.29299363057325</v>
      </c>
    </row>
    <row r="309" spans="1:11" ht="14.25" customHeight="1">
      <c r="A309" s="3" t="s">
        <v>202</v>
      </c>
      <c r="B309" s="3" t="s">
        <v>340</v>
      </c>
      <c r="C309" s="3" t="s">
        <v>132</v>
      </c>
      <c r="D309" s="3" t="s">
        <v>200</v>
      </c>
      <c r="E309" s="21">
        <v>0</v>
      </c>
      <c r="F309" s="38"/>
      <c r="G309" s="39"/>
      <c r="H309" s="39">
        <v>0</v>
      </c>
      <c r="I309" s="82">
        <f t="shared" si="12"/>
        <v>0</v>
      </c>
      <c r="J309" s="77">
        <f t="shared" si="13"/>
        <v>0</v>
      </c>
      <c r="K309" s="77">
        <v>0</v>
      </c>
    </row>
    <row r="310" spans="1:11" ht="14.25" customHeight="1">
      <c r="A310" s="3" t="s">
        <v>202</v>
      </c>
      <c r="B310" s="3" t="s">
        <v>403</v>
      </c>
      <c r="C310" s="3" t="s">
        <v>132</v>
      </c>
      <c r="D310" s="3" t="s">
        <v>201</v>
      </c>
      <c r="E310" s="21">
        <v>8</v>
      </c>
      <c r="F310" s="38">
        <v>3</v>
      </c>
      <c r="G310" s="39">
        <v>2</v>
      </c>
      <c r="H310" s="39">
        <v>2</v>
      </c>
      <c r="I310" s="82">
        <f t="shared" si="12"/>
        <v>4.333333333333333</v>
      </c>
      <c r="J310" s="77">
        <f t="shared" si="13"/>
        <v>-2.333333333333333</v>
      </c>
      <c r="K310" s="77">
        <f t="shared" si="14"/>
        <v>-53.84615384615385</v>
      </c>
    </row>
    <row r="311" spans="1:11" ht="14.25" customHeight="1">
      <c r="A311" s="3" t="s">
        <v>202</v>
      </c>
      <c r="B311" s="3" t="s">
        <v>10</v>
      </c>
      <c r="C311" s="3" t="s">
        <v>133</v>
      </c>
      <c r="D311" s="3" t="s">
        <v>200</v>
      </c>
      <c r="E311" s="21">
        <v>0</v>
      </c>
      <c r="F311" s="38"/>
      <c r="G311" s="39"/>
      <c r="H311" s="39">
        <v>0</v>
      </c>
      <c r="I311" s="82">
        <f t="shared" si="12"/>
        <v>0</v>
      </c>
      <c r="J311" s="77">
        <f t="shared" si="13"/>
        <v>0</v>
      </c>
      <c r="K311" s="77">
        <v>0</v>
      </c>
    </row>
    <row r="312" spans="1:11" ht="14.25" customHeight="1">
      <c r="A312" s="3" t="s">
        <v>202</v>
      </c>
      <c r="B312" s="3" t="s">
        <v>10</v>
      </c>
      <c r="C312" s="3" t="s">
        <v>134</v>
      </c>
      <c r="D312" s="3" t="s">
        <v>201</v>
      </c>
      <c r="E312" s="21">
        <v>0</v>
      </c>
      <c r="F312" s="38">
        <v>0</v>
      </c>
      <c r="G312" s="39">
        <v>0</v>
      </c>
      <c r="H312" s="39">
        <v>2</v>
      </c>
      <c r="I312" s="82">
        <f t="shared" si="12"/>
        <v>0</v>
      </c>
      <c r="J312" s="77">
        <f t="shared" si="13"/>
        <v>2</v>
      </c>
      <c r="K312" s="77">
        <v>0</v>
      </c>
    </row>
    <row r="313" spans="1:11" ht="14.25" customHeight="1">
      <c r="A313" s="3" t="s">
        <v>202</v>
      </c>
      <c r="B313" s="3" t="s">
        <v>10</v>
      </c>
      <c r="C313" s="3" t="s">
        <v>135</v>
      </c>
      <c r="D313" s="3" t="s">
        <v>200</v>
      </c>
      <c r="E313" s="21">
        <v>0</v>
      </c>
      <c r="F313" s="38"/>
      <c r="G313" s="39"/>
      <c r="H313" s="39">
        <v>0</v>
      </c>
      <c r="I313" s="82">
        <f t="shared" si="12"/>
        <v>0</v>
      </c>
      <c r="J313" s="77">
        <f t="shared" si="13"/>
        <v>0</v>
      </c>
      <c r="K313" s="77">
        <v>0</v>
      </c>
    </row>
    <row r="314" spans="1:11" ht="14.25" customHeight="1">
      <c r="A314" s="3" t="s">
        <v>202</v>
      </c>
      <c r="B314" s="3" t="s">
        <v>10</v>
      </c>
      <c r="C314" s="3" t="s">
        <v>135</v>
      </c>
      <c r="D314" s="3" t="s">
        <v>201</v>
      </c>
      <c r="E314" s="22">
        <v>0</v>
      </c>
      <c r="F314" s="38">
        <v>2</v>
      </c>
      <c r="G314" s="39">
        <v>0</v>
      </c>
      <c r="H314" s="39">
        <v>0</v>
      </c>
      <c r="I314" s="82">
        <f t="shared" si="12"/>
        <v>0.6666666666666666</v>
      </c>
      <c r="J314" s="77">
        <f t="shared" si="13"/>
        <v>-0.6666666666666666</v>
      </c>
      <c r="K314" s="77">
        <f t="shared" si="14"/>
        <v>-100</v>
      </c>
    </row>
    <row r="315" spans="1:11" ht="14.25" customHeight="1">
      <c r="A315" s="3" t="s">
        <v>202</v>
      </c>
      <c r="B315" s="3" t="s">
        <v>10</v>
      </c>
      <c r="C315" s="3" t="s">
        <v>136</v>
      </c>
      <c r="D315" s="3" t="s">
        <v>200</v>
      </c>
      <c r="E315" s="21">
        <v>0</v>
      </c>
      <c r="F315" s="38"/>
      <c r="G315" s="39"/>
      <c r="H315" s="39">
        <v>0</v>
      </c>
      <c r="I315" s="82">
        <f t="shared" si="12"/>
        <v>0</v>
      </c>
      <c r="J315" s="77">
        <f t="shared" si="13"/>
        <v>0</v>
      </c>
      <c r="K315" s="77">
        <v>0</v>
      </c>
    </row>
    <row r="316" spans="1:11" ht="14.25" customHeight="1">
      <c r="A316" s="3" t="s">
        <v>202</v>
      </c>
      <c r="B316" s="3" t="s">
        <v>10</v>
      </c>
      <c r="C316" s="3" t="s">
        <v>136</v>
      </c>
      <c r="D316" s="3" t="s">
        <v>201</v>
      </c>
      <c r="E316" s="27">
        <v>4</v>
      </c>
      <c r="F316" s="38">
        <v>4</v>
      </c>
      <c r="G316" s="39">
        <v>9</v>
      </c>
      <c r="H316" s="39">
        <v>4</v>
      </c>
      <c r="I316" s="82">
        <f t="shared" si="12"/>
        <v>5.666666666666667</v>
      </c>
      <c r="J316" s="77">
        <f t="shared" si="13"/>
        <v>-1.666666666666667</v>
      </c>
      <c r="K316" s="77">
        <f t="shared" si="14"/>
        <v>-29.411764705882362</v>
      </c>
    </row>
    <row r="317" spans="1:11" ht="14.25" customHeight="1">
      <c r="A317" s="3" t="s">
        <v>202</v>
      </c>
      <c r="B317" s="3" t="s">
        <v>18</v>
      </c>
      <c r="C317" s="3" t="s">
        <v>137</v>
      </c>
      <c r="D317" s="3" t="s">
        <v>201</v>
      </c>
      <c r="E317" s="27">
        <v>12</v>
      </c>
      <c r="F317" s="38">
        <v>10</v>
      </c>
      <c r="G317" s="39">
        <v>9</v>
      </c>
      <c r="H317" s="39">
        <v>15</v>
      </c>
      <c r="I317" s="82">
        <f t="shared" si="12"/>
        <v>10.333333333333334</v>
      </c>
      <c r="J317" s="77">
        <f t="shared" si="13"/>
        <v>4.666666666666666</v>
      </c>
      <c r="K317" s="77">
        <f t="shared" si="14"/>
        <v>45.16129032258064</v>
      </c>
    </row>
    <row r="318" spans="1:11" ht="14.25" customHeight="1">
      <c r="A318" s="3" t="s">
        <v>202</v>
      </c>
      <c r="B318" s="3" t="s">
        <v>18</v>
      </c>
      <c r="C318" s="3" t="s">
        <v>138</v>
      </c>
      <c r="D318" s="3" t="s">
        <v>201</v>
      </c>
      <c r="E318" s="21">
        <v>17</v>
      </c>
      <c r="F318" s="38">
        <v>13</v>
      </c>
      <c r="G318" s="39">
        <v>20</v>
      </c>
      <c r="H318" s="39">
        <v>7</v>
      </c>
      <c r="I318" s="82">
        <f t="shared" si="12"/>
        <v>16.666666666666668</v>
      </c>
      <c r="J318" s="77">
        <f t="shared" si="13"/>
        <v>-9.666666666666668</v>
      </c>
      <c r="K318" s="77">
        <f t="shared" si="14"/>
        <v>-58</v>
      </c>
    </row>
    <row r="319" spans="1:11" ht="14.25" customHeight="1">
      <c r="A319" s="3" t="s">
        <v>202</v>
      </c>
      <c r="B319" s="3" t="s">
        <v>350</v>
      </c>
      <c r="C319" s="3" t="s">
        <v>139</v>
      </c>
      <c r="D319" s="3" t="s">
        <v>201</v>
      </c>
      <c r="E319" s="21">
        <v>23</v>
      </c>
      <c r="F319" s="38">
        <v>24</v>
      </c>
      <c r="G319" s="39">
        <v>28</v>
      </c>
      <c r="H319" s="39">
        <v>20</v>
      </c>
      <c r="I319" s="82">
        <f t="shared" si="12"/>
        <v>25</v>
      </c>
      <c r="J319" s="77">
        <f t="shared" si="13"/>
        <v>-5</v>
      </c>
      <c r="K319" s="77">
        <f t="shared" si="14"/>
        <v>-20</v>
      </c>
    </row>
    <row r="320" spans="1:11" ht="14.25" customHeight="1">
      <c r="A320" s="3" t="s">
        <v>180</v>
      </c>
      <c r="B320" s="3" t="s">
        <v>349</v>
      </c>
      <c r="C320" s="3" t="s">
        <v>139</v>
      </c>
      <c r="D320" s="3" t="s">
        <v>201</v>
      </c>
      <c r="E320" s="21">
        <v>12</v>
      </c>
      <c r="F320" s="38">
        <v>8</v>
      </c>
      <c r="G320" s="39">
        <v>8</v>
      </c>
      <c r="H320" s="39">
        <v>17</v>
      </c>
      <c r="I320" s="82">
        <f t="shared" si="12"/>
        <v>9.333333333333334</v>
      </c>
      <c r="J320" s="77">
        <f t="shared" si="13"/>
        <v>7.666666666666666</v>
      </c>
      <c r="K320" s="77">
        <f t="shared" si="14"/>
        <v>82.14285714285714</v>
      </c>
    </row>
    <row r="321" spans="1:11" ht="14.25" customHeight="1">
      <c r="A321" s="3" t="s">
        <v>202</v>
      </c>
      <c r="B321" s="3" t="s">
        <v>5</v>
      </c>
      <c r="C321" s="3" t="s">
        <v>140</v>
      </c>
      <c r="D321" s="3" t="s">
        <v>201</v>
      </c>
      <c r="E321" s="22">
        <v>3</v>
      </c>
      <c r="F321" s="38">
        <v>3</v>
      </c>
      <c r="G321" s="39">
        <v>3</v>
      </c>
      <c r="H321" s="39">
        <v>3</v>
      </c>
      <c r="I321" s="82">
        <f t="shared" si="12"/>
        <v>3</v>
      </c>
      <c r="J321" s="77">
        <f t="shared" si="13"/>
        <v>0</v>
      </c>
      <c r="K321" s="77">
        <f t="shared" si="14"/>
        <v>0</v>
      </c>
    </row>
    <row r="322" spans="1:11" ht="14.25" customHeight="1">
      <c r="A322" s="3" t="s">
        <v>202</v>
      </c>
      <c r="B322" s="3" t="s">
        <v>5</v>
      </c>
      <c r="C322" s="3" t="s">
        <v>222</v>
      </c>
      <c r="D322" s="3" t="s">
        <v>201</v>
      </c>
      <c r="E322" s="21">
        <v>5</v>
      </c>
      <c r="F322" s="38">
        <v>6</v>
      </c>
      <c r="G322" s="39">
        <v>8</v>
      </c>
      <c r="H322" s="39">
        <v>4</v>
      </c>
      <c r="I322" s="82">
        <f t="shared" si="12"/>
        <v>6.333333333333333</v>
      </c>
      <c r="J322" s="77">
        <f t="shared" si="13"/>
        <v>-2.333333333333333</v>
      </c>
      <c r="K322" s="77">
        <f t="shared" si="14"/>
        <v>-36.84210526315789</v>
      </c>
    </row>
    <row r="323" spans="1:11" ht="14.25" customHeight="1">
      <c r="A323" s="3" t="s">
        <v>202</v>
      </c>
      <c r="B323" s="3" t="s">
        <v>22</v>
      </c>
      <c r="C323" s="3" t="s">
        <v>141</v>
      </c>
      <c r="D323" s="3" t="s">
        <v>201</v>
      </c>
      <c r="E323" s="21">
        <v>3</v>
      </c>
      <c r="F323" s="38">
        <v>2</v>
      </c>
      <c r="G323" s="39">
        <v>1</v>
      </c>
      <c r="H323" s="39">
        <v>0</v>
      </c>
      <c r="I323" s="82">
        <f t="shared" si="12"/>
        <v>2</v>
      </c>
      <c r="J323" s="77">
        <f t="shared" si="13"/>
        <v>-2</v>
      </c>
      <c r="K323" s="77">
        <f t="shared" si="14"/>
        <v>-100</v>
      </c>
    </row>
    <row r="324" spans="1:11" ht="14.25" customHeight="1">
      <c r="A324" s="3" t="s">
        <v>202</v>
      </c>
      <c r="B324" s="3" t="s">
        <v>22</v>
      </c>
      <c r="C324" s="3" t="s">
        <v>142</v>
      </c>
      <c r="D324" s="3" t="s">
        <v>201</v>
      </c>
      <c r="E324" s="22">
        <v>2</v>
      </c>
      <c r="F324" s="38">
        <v>1</v>
      </c>
      <c r="G324" s="39">
        <v>2</v>
      </c>
      <c r="H324" s="39">
        <v>2</v>
      </c>
      <c r="I324" s="82">
        <f aca="true" t="shared" si="15" ref="I324:I352">AVERAGE(E324:G324)</f>
        <v>1.6666666666666667</v>
      </c>
      <c r="J324" s="77">
        <f aca="true" t="shared" si="16" ref="J324:J352">H324-I324</f>
        <v>0.33333333333333326</v>
      </c>
      <c r="K324" s="77">
        <f aca="true" t="shared" si="17" ref="K324:K352">H324/I324*100-100</f>
        <v>20</v>
      </c>
    </row>
    <row r="325" spans="1:11" ht="14.25" customHeight="1">
      <c r="A325" s="3" t="s">
        <v>202</v>
      </c>
      <c r="B325" s="3" t="s">
        <v>4</v>
      </c>
      <c r="C325" s="3" t="s">
        <v>143</v>
      </c>
      <c r="D325" s="3" t="s">
        <v>201</v>
      </c>
      <c r="E325" s="21">
        <v>11</v>
      </c>
      <c r="F325" s="38">
        <v>18</v>
      </c>
      <c r="G325" s="39">
        <v>8</v>
      </c>
      <c r="H325" s="39">
        <v>9</v>
      </c>
      <c r="I325" s="82">
        <f t="shared" si="15"/>
        <v>12.333333333333334</v>
      </c>
      <c r="J325" s="77">
        <f t="shared" si="16"/>
        <v>-3.333333333333334</v>
      </c>
      <c r="K325" s="77">
        <f t="shared" si="17"/>
        <v>-27.02702702702703</v>
      </c>
    </row>
    <row r="326" spans="1:11" ht="14.25" customHeight="1">
      <c r="A326" s="3" t="s">
        <v>202</v>
      </c>
      <c r="B326" s="3" t="s">
        <v>22</v>
      </c>
      <c r="C326" s="3" t="s">
        <v>144</v>
      </c>
      <c r="D326" s="3" t="s">
        <v>201</v>
      </c>
      <c r="E326" s="27">
        <v>4</v>
      </c>
      <c r="F326" s="38">
        <v>4</v>
      </c>
      <c r="G326" s="39">
        <v>1</v>
      </c>
      <c r="H326" s="39">
        <v>2</v>
      </c>
      <c r="I326" s="82">
        <f t="shared" si="15"/>
        <v>3</v>
      </c>
      <c r="J326" s="77">
        <f t="shared" si="16"/>
        <v>-1</v>
      </c>
      <c r="K326" s="77">
        <f t="shared" si="17"/>
        <v>-33.33333333333334</v>
      </c>
    </row>
    <row r="327" spans="1:11" ht="14.25" customHeight="1">
      <c r="A327" s="3" t="s">
        <v>202</v>
      </c>
      <c r="B327" s="3" t="s">
        <v>22</v>
      </c>
      <c r="C327" s="3" t="s">
        <v>145</v>
      </c>
      <c r="D327" s="3" t="s">
        <v>201</v>
      </c>
      <c r="E327" s="27">
        <v>5</v>
      </c>
      <c r="F327" s="38">
        <v>5</v>
      </c>
      <c r="G327" s="39">
        <v>9</v>
      </c>
      <c r="H327" s="39">
        <v>6</v>
      </c>
      <c r="I327" s="82">
        <f t="shared" si="15"/>
        <v>6.333333333333333</v>
      </c>
      <c r="J327" s="77">
        <f t="shared" si="16"/>
        <v>-0.33333333333333304</v>
      </c>
      <c r="K327" s="77">
        <f t="shared" si="17"/>
        <v>-5.263157894736835</v>
      </c>
    </row>
    <row r="328" spans="1:11" ht="14.25" customHeight="1">
      <c r="A328" s="3" t="s">
        <v>202</v>
      </c>
      <c r="B328" s="3" t="s">
        <v>22</v>
      </c>
      <c r="C328" s="3" t="s">
        <v>146</v>
      </c>
      <c r="D328" s="3" t="s">
        <v>201</v>
      </c>
      <c r="E328" s="22">
        <v>5</v>
      </c>
      <c r="F328" s="38">
        <v>4</v>
      </c>
      <c r="G328" s="39">
        <v>3</v>
      </c>
      <c r="H328" s="39">
        <v>4</v>
      </c>
      <c r="I328" s="82">
        <f t="shared" si="15"/>
        <v>4</v>
      </c>
      <c r="J328" s="77">
        <f t="shared" si="16"/>
        <v>0</v>
      </c>
      <c r="K328" s="77">
        <f t="shared" si="17"/>
        <v>0</v>
      </c>
    </row>
    <row r="329" spans="1:11" s="12" customFormat="1" ht="14.25" customHeight="1">
      <c r="A329" s="10"/>
      <c r="B329" s="33" t="s">
        <v>196</v>
      </c>
      <c r="C329" s="33"/>
      <c r="D329" s="33"/>
      <c r="E329" s="34">
        <f>SUM(E309:E328)</f>
        <v>114</v>
      </c>
      <c r="F329" s="46">
        <f>SUM(F309:F328)</f>
        <v>107</v>
      </c>
      <c r="G329" s="41">
        <f>SUM(G309:G328)</f>
        <v>111</v>
      </c>
      <c r="H329" s="41">
        <f>SUM(H309:H328)</f>
        <v>97</v>
      </c>
      <c r="I329" s="82">
        <f t="shared" si="15"/>
        <v>110.66666666666667</v>
      </c>
      <c r="J329" s="77">
        <f t="shared" si="16"/>
        <v>-13.666666666666671</v>
      </c>
      <c r="K329" s="77">
        <f t="shared" si="17"/>
        <v>-12.349397590361448</v>
      </c>
    </row>
    <row r="330" spans="1:11" ht="14.25" customHeight="1">
      <c r="A330" s="3" t="s">
        <v>202</v>
      </c>
      <c r="B330" s="3" t="s">
        <v>109</v>
      </c>
      <c r="C330" s="3" t="s">
        <v>147</v>
      </c>
      <c r="D330" s="3" t="s">
        <v>200</v>
      </c>
      <c r="E330" s="21">
        <v>0</v>
      </c>
      <c r="F330" s="38"/>
      <c r="G330" s="39"/>
      <c r="H330" s="39">
        <v>0</v>
      </c>
      <c r="I330" s="82">
        <f t="shared" si="15"/>
        <v>0</v>
      </c>
      <c r="J330" s="77">
        <f t="shared" si="16"/>
        <v>0</v>
      </c>
      <c r="K330" s="77">
        <v>0</v>
      </c>
    </row>
    <row r="331" spans="1:11" ht="14.25" customHeight="1">
      <c r="A331" s="3" t="s">
        <v>202</v>
      </c>
      <c r="B331" s="3" t="s">
        <v>109</v>
      </c>
      <c r="C331" s="3" t="s">
        <v>147</v>
      </c>
      <c r="D331" s="3" t="s">
        <v>201</v>
      </c>
      <c r="E331" s="21">
        <v>3</v>
      </c>
      <c r="F331" s="38">
        <v>0</v>
      </c>
      <c r="G331" s="39">
        <v>3</v>
      </c>
      <c r="H331" s="39">
        <v>4</v>
      </c>
      <c r="I331" s="82">
        <f t="shared" si="15"/>
        <v>2</v>
      </c>
      <c r="J331" s="77">
        <f t="shared" si="16"/>
        <v>2</v>
      </c>
      <c r="K331" s="77">
        <f t="shared" si="17"/>
        <v>100</v>
      </c>
    </row>
    <row r="332" spans="1:11" ht="14.25" customHeight="1">
      <c r="A332" s="3" t="s">
        <v>202</v>
      </c>
      <c r="B332" s="3" t="s">
        <v>10</v>
      </c>
      <c r="C332" s="3" t="s">
        <v>148</v>
      </c>
      <c r="D332" s="3" t="s">
        <v>200</v>
      </c>
      <c r="E332" s="21">
        <v>0</v>
      </c>
      <c r="F332" s="38"/>
      <c r="G332" s="39"/>
      <c r="H332" s="39">
        <v>0</v>
      </c>
      <c r="I332" s="82">
        <f t="shared" si="15"/>
        <v>0</v>
      </c>
      <c r="J332" s="77">
        <f t="shared" si="16"/>
        <v>0</v>
      </c>
      <c r="K332" s="77">
        <v>0</v>
      </c>
    </row>
    <row r="333" spans="1:11" ht="14.25" customHeight="1">
      <c r="A333" s="3" t="s">
        <v>202</v>
      </c>
      <c r="B333" s="3" t="s">
        <v>10</v>
      </c>
      <c r="C333" s="3" t="s">
        <v>148</v>
      </c>
      <c r="D333" s="3" t="s">
        <v>201</v>
      </c>
      <c r="E333" s="21">
        <v>8</v>
      </c>
      <c r="F333" s="38">
        <v>7</v>
      </c>
      <c r="G333" s="39">
        <v>4</v>
      </c>
      <c r="H333" s="39">
        <v>6</v>
      </c>
      <c r="I333" s="82">
        <f t="shared" si="15"/>
        <v>6.333333333333333</v>
      </c>
      <c r="J333" s="77">
        <f t="shared" si="16"/>
        <v>-0.33333333333333304</v>
      </c>
      <c r="K333" s="77">
        <f t="shared" si="17"/>
        <v>-5.263157894736835</v>
      </c>
    </row>
    <row r="334" spans="1:11" ht="14.25" customHeight="1">
      <c r="A334" s="3" t="s">
        <v>202</v>
      </c>
      <c r="B334" s="3" t="s">
        <v>18</v>
      </c>
      <c r="C334" s="3" t="s">
        <v>149</v>
      </c>
      <c r="D334" s="3" t="s">
        <v>201</v>
      </c>
      <c r="E334" s="21">
        <v>15</v>
      </c>
      <c r="F334" s="38">
        <v>12</v>
      </c>
      <c r="G334" s="39">
        <v>12</v>
      </c>
      <c r="H334" s="39">
        <v>18</v>
      </c>
      <c r="I334" s="82">
        <f t="shared" si="15"/>
        <v>13</v>
      </c>
      <c r="J334" s="77">
        <f t="shared" si="16"/>
        <v>5</v>
      </c>
      <c r="K334" s="77">
        <f t="shared" si="17"/>
        <v>38.46153846153845</v>
      </c>
    </row>
    <row r="335" spans="1:11" ht="14.25" customHeight="1">
      <c r="A335" s="3" t="s">
        <v>202</v>
      </c>
      <c r="B335" s="3" t="s">
        <v>45</v>
      </c>
      <c r="C335" s="3" t="s">
        <v>150</v>
      </c>
      <c r="D335" s="3" t="s">
        <v>201</v>
      </c>
      <c r="E335" s="21">
        <v>15</v>
      </c>
      <c r="F335" s="38">
        <v>16</v>
      </c>
      <c r="G335" s="39">
        <v>14</v>
      </c>
      <c r="H335" s="39">
        <v>15</v>
      </c>
      <c r="I335" s="82">
        <f t="shared" si="15"/>
        <v>15</v>
      </c>
      <c r="J335" s="77">
        <f t="shared" si="16"/>
        <v>0</v>
      </c>
      <c r="K335" s="77">
        <f t="shared" si="17"/>
        <v>0</v>
      </c>
    </row>
    <row r="336" spans="1:11" ht="14.25" customHeight="1">
      <c r="A336" s="3" t="s">
        <v>202</v>
      </c>
      <c r="B336" s="3" t="s">
        <v>18</v>
      </c>
      <c r="C336" s="3" t="s">
        <v>151</v>
      </c>
      <c r="D336" s="3" t="s">
        <v>201</v>
      </c>
      <c r="E336" s="21">
        <v>43</v>
      </c>
      <c r="F336" s="38">
        <v>32</v>
      </c>
      <c r="G336" s="39">
        <v>44</v>
      </c>
      <c r="H336" s="39">
        <v>65</v>
      </c>
      <c r="I336" s="82">
        <f t="shared" si="15"/>
        <v>39.666666666666664</v>
      </c>
      <c r="J336" s="77">
        <f t="shared" si="16"/>
        <v>25.333333333333336</v>
      </c>
      <c r="K336" s="77">
        <f t="shared" si="17"/>
        <v>63.865546218487424</v>
      </c>
    </row>
    <row r="337" spans="1:11" ht="14.25" customHeight="1">
      <c r="A337" s="3" t="s">
        <v>202</v>
      </c>
      <c r="B337" s="3" t="s">
        <v>18</v>
      </c>
      <c r="C337" s="3" t="s">
        <v>152</v>
      </c>
      <c r="D337" s="3" t="s">
        <v>201</v>
      </c>
      <c r="E337" s="21">
        <v>10</v>
      </c>
      <c r="F337" s="38">
        <v>5</v>
      </c>
      <c r="G337" s="39">
        <v>8</v>
      </c>
      <c r="H337" s="39">
        <v>7</v>
      </c>
      <c r="I337" s="82">
        <f t="shared" si="15"/>
        <v>7.666666666666667</v>
      </c>
      <c r="J337" s="77">
        <f t="shared" si="16"/>
        <v>-0.666666666666667</v>
      </c>
      <c r="K337" s="77">
        <f t="shared" si="17"/>
        <v>-8.695652173913047</v>
      </c>
    </row>
    <row r="338" spans="1:11" ht="14.25" customHeight="1">
      <c r="A338" s="3" t="s">
        <v>202</v>
      </c>
      <c r="B338" s="3" t="s">
        <v>18</v>
      </c>
      <c r="C338" s="3" t="s">
        <v>153</v>
      </c>
      <c r="D338" s="3" t="s">
        <v>201</v>
      </c>
      <c r="E338" s="21">
        <v>15</v>
      </c>
      <c r="F338" s="38">
        <v>10</v>
      </c>
      <c r="G338" s="39">
        <v>9</v>
      </c>
      <c r="H338" s="39">
        <v>11</v>
      </c>
      <c r="I338" s="82">
        <f t="shared" si="15"/>
        <v>11.333333333333334</v>
      </c>
      <c r="J338" s="77">
        <f t="shared" si="16"/>
        <v>-0.3333333333333339</v>
      </c>
      <c r="K338" s="77">
        <f t="shared" si="17"/>
        <v>-2.941176470588232</v>
      </c>
    </row>
    <row r="339" spans="1:11" ht="14.25" customHeight="1">
      <c r="A339" s="3" t="s">
        <v>202</v>
      </c>
      <c r="B339" s="3" t="s">
        <v>18</v>
      </c>
      <c r="C339" s="3" t="s">
        <v>154</v>
      </c>
      <c r="D339" s="3" t="s">
        <v>201</v>
      </c>
      <c r="E339" s="21">
        <v>26</v>
      </c>
      <c r="F339" s="38">
        <v>23</v>
      </c>
      <c r="G339" s="39">
        <v>17</v>
      </c>
      <c r="H339" s="39">
        <v>13</v>
      </c>
      <c r="I339" s="82">
        <f t="shared" si="15"/>
        <v>22</v>
      </c>
      <c r="J339" s="77">
        <f t="shared" si="16"/>
        <v>-9</v>
      </c>
      <c r="K339" s="77">
        <f t="shared" si="17"/>
        <v>-40.90909090909091</v>
      </c>
    </row>
    <row r="340" spans="1:11" ht="14.25" customHeight="1">
      <c r="A340" s="3" t="s">
        <v>202</v>
      </c>
      <c r="B340" s="3" t="s">
        <v>18</v>
      </c>
      <c r="C340" s="3" t="s">
        <v>155</v>
      </c>
      <c r="D340" s="3" t="s">
        <v>201</v>
      </c>
      <c r="E340" s="21">
        <v>10</v>
      </c>
      <c r="F340" s="38">
        <v>5</v>
      </c>
      <c r="G340" s="39">
        <v>8</v>
      </c>
      <c r="H340" s="39">
        <v>6</v>
      </c>
      <c r="I340" s="82">
        <f t="shared" si="15"/>
        <v>7.666666666666667</v>
      </c>
      <c r="J340" s="77">
        <f t="shared" si="16"/>
        <v>-1.666666666666667</v>
      </c>
      <c r="K340" s="77">
        <f t="shared" si="17"/>
        <v>-21.739130434782624</v>
      </c>
    </row>
    <row r="341" spans="1:11" ht="14.25" customHeight="1">
      <c r="A341" s="3" t="s">
        <v>202</v>
      </c>
      <c r="B341" s="3" t="s">
        <v>18</v>
      </c>
      <c r="C341" s="3" t="s">
        <v>379</v>
      </c>
      <c r="D341" s="3" t="s">
        <v>201</v>
      </c>
      <c r="E341" s="21">
        <v>12</v>
      </c>
      <c r="F341" s="38">
        <v>15</v>
      </c>
      <c r="G341" s="39">
        <v>15</v>
      </c>
      <c r="H341" s="39">
        <v>12</v>
      </c>
      <c r="I341" s="82">
        <f t="shared" si="15"/>
        <v>14</v>
      </c>
      <c r="J341" s="77">
        <f t="shared" si="16"/>
        <v>-2</v>
      </c>
      <c r="K341" s="77">
        <f t="shared" si="17"/>
        <v>-14.285714285714292</v>
      </c>
    </row>
    <row r="342" spans="1:11" ht="14.25" customHeight="1">
      <c r="A342" s="3" t="s">
        <v>202</v>
      </c>
      <c r="B342" s="3" t="s">
        <v>22</v>
      </c>
      <c r="C342" s="3" t="s">
        <v>380</v>
      </c>
      <c r="D342" s="3" t="s">
        <v>201</v>
      </c>
      <c r="E342" s="21">
        <v>3</v>
      </c>
      <c r="F342" s="38">
        <v>5</v>
      </c>
      <c r="G342" s="39">
        <v>10</v>
      </c>
      <c r="H342" s="39">
        <v>3</v>
      </c>
      <c r="I342" s="82">
        <f t="shared" si="15"/>
        <v>6</v>
      </c>
      <c r="J342" s="77">
        <f t="shared" si="16"/>
        <v>-3</v>
      </c>
      <c r="K342" s="77">
        <f t="shared" si="17"/>
        <v>-50</v>
      </c>
    </row>
    <row r="343" spans="1:11" ht="14.25" customHeight="1">
      <c r="A343" s="3" t="s">
        <v>202</v>
      </c>
      <c r="B343" s="3" t="s">
        <v>22</v>
      </c>
      <c r="C343" s="3" t="s">
        <v>381</v>
      </c>
      <c r="D343" s="3" t="s">
        <v>201</v>
      </c>
      <c r="E343" s="21">
        <v>14</v>
      </c>
      <c r="F343" s="38">
        <v>9</v>
      </c>
      <c r="G343" s="39">
        <v>13</v>
      </c>
      <c r="H343" s="39">
        <v>15</v>
      </c>
      <c r="I343" s="82">
        <f t="shared" si="15"/>
        <v>12</v>
      </c>
      <c r="J343" s="77">
        <f t="shared" si="16"/>
        <v>3</v>
      </c>
      <c r="K343" s="77">
        <f t="shared" si="17"/>
        <v>25</v>
      </c>
    </row>
    <row r="344" spans="1:11" ht="14.25" customHeight="1">
      <c r="A344" s="3" t="s">
        <v>202</v>
      </c>
      <c r="B344" s="3" t="s">
        <v>22</v>
      </c>
      <c r="C344" s="3" t="s">
        <v>382</v>
      </c>
      <c r="D344" s="3" t="s">
        <v>201</v>
      </c>
      <c r="E344" s="21">
        <v>8</v>
      </c>
      <c r="F344" s="38">
        <v>1</v>
      </c>
      <c r="G344" s="39">
        <v>7</v>
      </c>
      <c r="H344" s="39">
        <v>8</v>
      </c>
      <c r="I344" s="82">
        <f t="shared" si="15"/>
        <v>5.333333333333333</v>
      </c>
      <c r="J344" s="77">
        <f t="shared" si="16"/>
        <v>2.666666666666667</v>
      </c>
      <c r="K344" s="77">
        <f t="shared" si="17"/>
        <v>50</v>
      </c>
    </row>
    <row r="345" spans="1:11" ht="14.25" customHeight="1">
      <c r="A345" s="3" t="s">
        <v>202</v>
      </c>
      <c r="B345" s="3" t="s">
        <v>22</v>
      </c>
      <c r="C345" s="3" t="s">
        <v>383</v>
      </c>
      <c r="D345" s="3" t="s">
        <v>201</v>
      </c>
      <c r="E345" s="21">
        <v>9</v>
      </c>
      <c r="F345" s="38">
        <v>5</v>
      </c>
      <c r="G345" s="39">
        <v>6</v>
      </c>
      <c r="H345" s="39">
        <v>5</v>
      </c>
      <c r="I345" s="82">
        <f t="shared" si="15"/>
        <v>6.666666666666667</v>
      </c>
      <c r="J345" s="77">
        <f t="shared" si="16"/>
        <v>-1.666666666666667</v>
      </c>
      <c r="K345" s="77">
        <f t="shared" si="17"/>
        <v>-25</v>
      </c>
    </row>
    <row r="346" spans="1:11" ht="14.25" customHeight="1">
      <c r="A346" s="3" t="s">
        <v>202</v>
      </c>
      <c r="B346" s="3" t="s">
        <v>22</v>
      </c>
      <c r="C346" s="3" t="s">
        <v>384</v>
      </c>
      <c r="D346" s="3" t="s">
        <v>201</v>
      </c>
      <c r="E346" s="21">
        <v>6</v>
      </c>
      <c r="F346" s="38">
        <v>5</v>
      </c>
      <c r="G346" s="39">
        <v>3</v>
      </c>
      <c r="H346" s="39">
        <v>5</v>
      </c>
      <c r="I346" s="82">
        <f t="shared" si="15"/>
        <v>4.666666666666667</v>
      </c>
      <c r="J346" s="77">
        <f t="shared" si="16"/>
        <v>0.33333333333333304</v>
      </c>
      <c r="K346" s="77">
        <f t="shared" si="17"/>
        <v>7.142857142857139</v>
      </c>
    </row>
    <row r="347" spans="1:11" ht="14.25" customHeight="1">
      <c r="A347" s="3" t="s">
        <v>202</v>
      </c>
      <c r="B347" s="3" t="s">
        <v>22</v>
      </c>
      <c r="C347" s="3" t="s">
        <v>385</v>
      </c>
      <c r="D347" s="3" t="s">
        <v>201</v>
      </c>
      <c r="E347" s="21">
        <v>3</v>
      </c>
      <c r="F347" s="38">
        <v>14</v>
      </c>
      <c r="G347" s="39">
        <v>2</v>
      </c>
      <c r="H347" s="39">
        <v>6</v>
      </c>
      <c r="I347" s="82">
        <f t="shared" si="15"/>
        <v>6.333333333333333</v>
      </c>
      <c r="J347" s="77">
        <f t="shared" si="16"/>
        <v>-0.33333333333333304</v>
      </c>
      <c r="K347" s="77">
        <f t="shared" si="17"/>
        <v>-5.263157894736835</v>
      </c>
    </row>
    <row r="348" spans="1:11" ht="14.25" customHeight="1">
      <c r="A348" s="3" t="s">
        <v>202</v>
      </c>
      <c r="B348" s="3" t="s">
        <v>22</v>
      </c>
      <c r="C348" s="3" t="s">
        <v>386</v>
      </c>
      <c r="D348" s="3" t="s">
        <v>201</v>
      </c>
      <c r="E348" s="21">
        <v>3</v>
      </c>
      <c r="F348" s="38">
        <v>2</v>
      </c>
      <c r="G348" s="39">
        <v>5</v>
      </c>
      <c r="H348" s="39">
        <v>4</v>
      </c>
      <c r="I348" s="82">
        <f t="shared" si="15"/>
        <v>3.3333333333333335</v>
      </c>
      <c r="J348" s="77">
        <f t="shared" si="16"/>
        <v>0.6666666666666665</v>
      </c>
      <c r="K348" s="77">
        <f t="shared" si="17"/>
        <v>20</v>
      </c>
    </row>
    <row r="349" spans="1:11" ht="14.25" customHeight="1">
      <c r="A349" s="3" t="s">
        <v>202</v>
      </c>
      <c r="B349" s="3" t="s">
        <v>22</v>
      </c>
      <c r="C349" s="3" t="s">
        <v>387</v>
      </c>
      <c r="D349" s="3" t="s">
        <v>201</v>
      </c>
      <c r="E349" s="21">
        <v>2</v>
      </c>
      <c r="F349" s="38">
        <v>5</v>
      </c>
      <c r="G349" s="39">
        <v>2</v>
      </c>
      <c r="H349" s="39">
        <v>0</v>
      </c>
      <c r="I349" s="82">
        <f t="shared" si="15"/>
        <v>3</v>
      </c>
      <c r="J349" s="77">
        <f t="shared" si="16"/>
        <v>-3</v>
      </c>
      <c r="K349" s="77">
        <f t="shared" si="17"/>
        <v>-100</v>
      </c>
    </row>
    <row r="350" spans="1:11" s="12" customFormat="1" ht="14.25" customHeight="1">
      <c r="A350" s="10"/>
      <c r="B350" s="33" t="s">
        <v>400</v>
      </c>
      <c r="C350" s="33"/>
      <c r="D350" s="33"/>
      <c r="E350" s="34">
        <f>SUM(E330:E349)</f>
        <v>205</v>
      </c>
      <c r="F350" s="46">
        <f>SUM(F330:F349)</f>
        <v>171</v>
      </c>
      <c r="G350" s="41">
        <f>SUM(G330:G349)</f>
        <v>182</v>
      </c>
      <c r="H350" s="41">
        <f>SUM(H330:H349)</f>
        <v>203</v>
      </c>
      <c r="I350" s="82">
        <f t="shared" si="15"/>
        <v>186</v>
      </c>
      <c r="J350" s="77">
        <f t="shared" si="16"/>
        <v>17</v>
      </c>
      <c r="K350" s="77">
        <f t="shared" si="17"/>
        <v>9.139784946236546</v>
      </c>
    </row>
    <row r="351" spans="1:11" s="13" customFormat="1" ht="14.25" customHeight="1">
      <c r="A351" s="11"/>
      <c r="B351" s="5" t="s">
        <v>401</v>
      </c>
      <c r="C351" s="5"/>
      <c r="D351" s="5"/>
      <c r="E351" s="23">
        <f>SUM(E283+E297+E308+E329+E350)</f>
        <v>558</v>
      </c>
      <c r="F351" s="48">
        <f>SUM(F283+F297+F308+F329+F350)</f>
        <v>512</v>
      </c>
      <c r="G351" s="55">
        <f>G350+G329+G308+G297+G283</f>
        <v>511</v>
      </c>
      <c r="H351" s="55">
        <f>SUM(H283+H297+H308+H329+H350)</f>
        <v>556</v>
      </c>
      <c r="I351" s="82">
        <f t="shared" si="15"/>
        <v>527</v>
      </c>
      <c r="J351" s="77">
        <f t="shared" si="16"/>
        <v>29</v>
      </c>
      <c r="K351" s="77">
        <f t="shared" si="17"/>
        <v>5.502846299810244</v>
      </c>
    </row>
    <row r="352" spans="1:11" s="15" customFormat="1" ht="29.25" customHeight="1">
      <c r="A352" s="14"/>
      <c r="B352" s="6" t="s">
        <v>402</v>
      </c>
      <c r="C352" s="6"/>
      <c r="D352" s="6"/>
      <c r="E352" s="28">
        <f>SUM(E17+E91+E191+E281+E351)</f>
        <v>3661</v>
      </c>
      <c r="F352" s="28">
        <f>SUM(F17+F91+F191+F281+F351)</f>
        <v>3552</v>
      </c>
      <c r="G352" s="28">
        <f>SUM(G17+G91+G191+G281+G351)</f>
        <v>3559</v>
      </c>
      <c r="H352" s="28">
        <f>SUM(H17+H91+H191+H281+H351)</f>
        <v>3582</v>
      </c>
      <c r="I352" s="82">
        <f t="shared" si="15"/>
        <v>3590.6666666666665</v>
      </c>
      <c r="J352" s="77">
        <f t="shared" si="16"/>
        <v>-8.666666666666515</v>
      </c>
      <c r="K352" s="77">
        <f t="shared" si="17"/>
        <v>-0.2413665057556642</v>
      </c>
    </row>
    <row r="353" ht="14.25" customHeight="1">
      <c r="F353" s="52"/>
    </row>
    <row r="354" ht="14.25" customHeight="1">
      <c r="F354" s="54"/>
    </row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</sheetData>
  <sheetProtection/>
  <mergeCells count="1">
    <mergeCell ref="A1:E1"/>
  </mergeCells>
  <printOptions horizontalCentered="1"/>
  <pageMargins left="0.3937007874015748" right="0.3937007874015748" top="0.5905511811023623" bottom="0.5905511811023623" header="0.5118110236220472" footer="0.5118110236220472"/>
  <pageSetup fitToHeight="20" fitToWidth="1" horizontalDpi="300" verticalDpi="300" orientation="landscape" paperSize="9" scale="97" r:id="rId1"/>
  <ignoredErrors>
    <ignoredError sqref="G91" formula="1"/>
    <ignoredError sqref="G70 H29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1"/>
  <sheetViews>
    <sheetView tabSelected="1" zoomScalePageLayoutView="0" workbookViewId="0" topLeftCell="B247">
      <selection activeCell="C322" sqref="C322"/>
    </sheetView>
  </sheetViews>
  <sheetFormatPr defaultColWidth="9.33203125" defaultRowHeight="12.75"/>
  <cols>
    <col min="1" max="1" width="4.33203125" style="2" hidden="1" customWidth="1"/>
    <col min="2" max="2" width="44.16015625" style="2" customWidth="1"/>
    <col min="3" max="3" width="31" style="2" customWidth="1"/>
    <col min="4" max="4" width="8.66015625" style="51" customWidth="1"/>
    <col min="5" max="5" width="9" style="53" bestFit="1" customWidth="1"/>
    <col min="6" max="6" width="8.83203125" style="53" customWidth="1"/>
    <col min="7" max="7" width="8.83203125" style="53" bestFit="1" customWidth="1"/>
    <col min="8" max="8" width="9.33203125" style="152" customWidth="1"/>
    <col min="9" max="9" width="13.16015625" style="78" customWidth="1"/>
    <col min="10" max="10" width="12.66015625" style="78" customWidth="1"/>
    <col min="11" max="16384" width="9.33203125" style="2" customWidth="1"/>
  </cols>
  <sheetData>
    <row r="1" spans="1:10" s="16" customFormat="1" ht="58.5" customHeight="1">
      <c r="A1" s="146" t="s">
        <v>420</v>
      </c>
      <c r="B1" s="147"/>
      <c r="C1" s="147"/>
      <c r="D1" s="147"/>
      <c r="E1" s="37"/>
      <c r="F1" s="37"/>
      <c r="G1" s="37"/>
      <c r="H1" s="149"/>
      <c r="I1" s="75"/>
      <c r="J1" s="75"/>
    </row>
    <row r="2" spans="1:10" s="32" customFormat="1" ht="92.25" customHeight="1">
      <c r="A2" s="1" t="s">
        <v>198</v>
      </c>
      <c r="B2" s="1" t="s">
        <v>199</v>
      </c>
      <c r="C2" s="4" t="s">
        <v>439</v>
      </c>
      <c r="D2" s="18" t="s">
        <v>416</v>
      </c>
      <c r="E2" s="31" t="s">
        <v>417</v>
      </c>
      <c r="F2" s="18" t="s">
        <v>418</v>
      </c>
      <c r="G2" s="4" t="s">
        <v>419</v>
      </c>
      <c r="H2" s="150" t="s">
        <v>423</v>
      </c>
      <c r="I2" s="76" t="s">
        <v>432</v>
      </c>
      <c r="J2" s="76" t="s">
        <v>434</v>
      </c>
    </row>
    <row r="3" spans="1:10" ht="14.25" customHeight="1">
      <c r="A3" s="3" t="s">
        <v>202</v>
      </c>
      <c r="B3" s="3" t="s">
        <v>388</v>
      </c>
      <c r="C3" s="3" t="s">
        <v>32</v>
      </c>
      <c r="D3" s="17">
        <v>25</v>
      </c>
      <c r="E3" s="38">
        <v>20</v>
      </c>
      <c r="F3" s="39">
        <v>23</v>
      </c>
      <c r="G3" s="39">
        <v>24</v>
      </c>
      <c r="H3" s="151">
        <f>AVERAGE(D3:F3)</f>
        <v>22.666666666666668</v>
      </c>
      <c r="I3" s="77">
        <f>G3-H3</f>
        <v>1.3333333333333321</v>
      </c>
      <c r="J3" s="77"/>
    </row>
    <row r="4" spans="1:10" s="12" customFormat="1" ht="14.25" customHeight="1">
      <c r="A4" s="10"/>
      <c r="B4" s="33" t="s">
        <v>166</v>
      </c>
      <c r="C4" s="33"/>
      <c r="D4" s="36">
        <f>SUM(D3)</f>
        <v>25</v>
      </c>
      <c r="E4" s="40">
        <f>SUM(E3)</f>
        <v>20</v>
      </c>
      <c r="F4" s="41">
        <v>23</v>
      </c>
      <c r="G4" s="41">
        <v>24</v>
      </c>
      <c r="H4" s="168">
        <f aca="true" t="shared" si="0" ref="H4:H65">AVERAGE(D4:F4)</f>
        <v>22.666666666666668</v>
      </c>
      <c r="I4" s="169">
        <f aca="true" t="shared" si="1" ref="I4:I65">G4-H4</f>
        <v>1.3333333333333321</v>
      </c>
      <c r="J4" s="169">
        <f aca="true" t="shared" si="2" ref="J4:J65">G4/H4*100-100</f>
        <v>5.882352941176478</v>
      </c>
    </row>
    <row r="5" spans="1:10" ht="14.25" customHeight="1">
      <c r="A5" s="3" t="s">
        <v>202</v>
      </c>
      <c r="B5" s="3" t="s">
        <v>11</v>
      </c>
      <c r="C5" s="3" t="s">
        <v>355</v>
      </c>
      <c r="D5" s="21">
        <v>7</v>
      </c>
      <c r="E5" s="42">
        <v>16</v>
      </c>
      <c r="F5" s="39">
        <v>12</v>
      </c>
      <c r="G5" s="4">
        <v>12</v>
      </c>
      <c r="H5" s="151">
        <f t="shared" si="0"/>
        <v>11.666666666666666</v>
      </c>
      <c r="I5" s="77">
        <f t="shared" si="1"/>
        <v>0.3333333333333339</v>
      </c>
      <c r="J5" s="77">
        <f t="shared" si="2"/>
        <v>2.8571428571428754</v>
      </c>
    </row>
    <row r="6" spans="1:10" s="12" customFormat="1" ht="14.25" customHeight="1">
      <c r="A6" s="10"/>
      <c r="B6" s="33" t="s">
        <v>165</v>
      </c>
      <c r="C6" s="33"/>
      <c r="D6" s="36">
        <f>SUM(D5)</f>
        <v>7</v>
      </c>
      <c r="E6" s="36">
        <f>SUM(E5)</f>
        <v>16</v>
      </c>
      <c r="F6" s="36">
        <f>SUM(F5)</f>
        <v>12</v>
      </c>
      <c r="G6" s="36">
        <f>SUM(G5)</f>
        <v>12</v>
      </c>
      <c r="H6" s="168">
        <f t="shared" si="0"/>
        <v>11.666666666666666</v>
      </c>
      <c r="I6" s="169">
        <f t="shared" si="1"/>
        <v>0.3333333333333339</v>
      </c>
      <c r="J6" s="169">
        <f t="shared" si="2"/>
        <v>2.8571428571428754</v>
      </c>
    </row>
    <row r="7" spans="1:10" ht="14.25" customHeight="1">
      <c r="A7" s="3" t="s">
        <v>202</v>
      </c>
      <c r="B7" s="1" t="s">
        <v>465</v>
      </c>
      <c r="C7" s="3" t="s">
        <v>14</v>
      </c>
      <c r="D7" s="21">
        <v>0</v>
      </c>
      <c r="E7" s="38">
        <v>0</v>
      </c>
      <c r="F7" s="39">
        <v>0</v>
      </c>
      <c r="G7" s="39">
        <v>0</v>
      </c>
      <c r="H7" s="151">
        <f t="shared" si="0"/>
        <v>0</v>
      </c>
      <c r="I7" s="77">
        <f t="shared" si="1"/>
        <v>0</v>
      </c>
      <c r="J7" s="77">
        <v>0</v>
      </c>
    </row>
    <row r="8" spans="1:10" ht="14.25" customHeight="1">
      <c r="A8" s="3" t="s">
        <v>202</v>
      </c>
      <c r="B8" s="3" t="s">
        <v>437</v>
      </c>
      <c r="C8" s="3" t="s">
        <v>15</v>
      </c>
      <c r="D8" s="22">
        <v>2</v>
      </c>
      <c r="E8" s="38">
        <v>1</v>
      </c>
      <c r="F8" s="39">
        <v>4</v>
      </c>
      <c r="G8" s="39">
        <v>2</v>
      </c>
      <c r="H8" s="151">
        <f t="shared" si="0"/>
        <v>2.3333333333333335</v>
      </c>
      <c r="I8" s="77">
        <f t="shared" si="1"/>
        <v>-0.3333333333333335</v>
      </c>
      <c r="J8" s="77">
        <f t="shared" si="2"/>
        <v>-14.285714285714292</v>
      </c>
    </row>
    <row r="9" spans="1:10" ht="14.25" customHeight="1">
      <c r="A9" s="3" t="s">
        <v>202</v>
      </c>
      <c r="B9" s="3" t="s">
        <v>12</v>
      </c>
      <c r="C9" s="3" t="s">
        <v>16</v>
      </c>
      <c r="D9" s="21">
        <v>12</v>
      </c>
      <c r="E9" s="38">
        <v>19</v>
      </c>
      <c r="F9" s="39">
        <v>19</v>
      </c>
      <c r="G9" s="39">
        <v>17</v>
      </c>
      <c r="H9" s="151">
        <f t="shared" si="0"/>
        <v>16.666666666666668</v>
      </c>
      <c r="I9" s="77">
        <f t="shared" si="1"/>
        <v>0.33333333333333215</v>
      </c>
      <c r="J9" s="77">
        <f t="shared" si="2"/>
        <v>2</v>
      </c>
    </row>
    <row r="10" spans="1:10" ht="14.25" customHeight="1">
      <c r="A10" s="3" t="s">
        <v>202</v>
      </c>
      <c r="B10" s="3" t="s">
        <v>18</v>
      </c>
      <c r="C10" s="3" t="s">
        <v>17</v>
      </c>
      <c r="D10" s="21">
        <v>6</v>
      </c>
      <c r="E10" s="38">
        <v>7</v>
      </c>
      <c r="F10" s="39">
        <v>14</v>
      </c>
      <c r="G10" s="39">
        <v>6</v>
      </c>
      <c r="H10" s="151">
        <f t="shared" si="0"/>
        <v>9</v>
      </c>
      <c r="I10" s="77">
        <f t="shared" si="1"/>
        <v>-3</v>
      </c>
      <c r="J10" s="77">
        <f t="shared" si="2"/>
        <v>-33.33333333333334</v>
      </c>
    </row>
    <row r="11" spans="1:10" ht="14.25" customHeight="1">
      <c r="A11" s="3" t="s">
        <v>202</v>
      </c>
      <c r="B11" s="3" t="s">
        <v>22</v>
      </c>
      <c r="C11" s="3" t="s">
        <v>19</v>
      </c>
      <c r="D11" s="22">
        <v>3</v>
      </c>
      <c r="E11" s="38">
        <v>4</v>
      </c>
      <c r="F11" s="39">
        <v>3</v>
      </c>
      <c r="G11" s="39">
        <v>2</v>
      </c>
      <c r="H11" s="151">
        <f t="shared" si="0"/>
        <v>3.3333333333333335</v>
      </c>
      <c r="I11" s="77">
        <f t="shared" si="1"/>
        <v>-1.3333333333333335</v>
      </c>
      <c r="J11" s="77">
        <f t="shared" si="2"/>
        <v>-40</v>
      </c>
    </row>
    <row r="12" spans="1:10" ht="14.25" customHeight="1">
      <c r="A12" s="3" t="s">
        <v>202</v>
      </c>
      <c r="B12" s="3" t="s">
        <v>22</v>
      </c>
      <c r="C12" s="3" t="s">
        <v>20</v>
      </c>
      <c r="D12" s="22">
        <v>6</v>
      </c>
      <c r="E12" s="38">
        <v>2</v>
      </c>
      <c r="F12" s="39">
        <v>1</v>
      </c>
      <c r="G12" s="39">
        <v>0</v>
      </c>
      <c r="H12" s="151">
        <f t="shared" si="0"/>
        <v>3</v>
      </c>
      <c r="I12" s="77">
        <f t="shared" si="1"/>
        <v>-3</v>
      </c>
      <c r="J12" s="77">
        <f t="shared" si="2"/>
        <v>-100</v>
      </c>
    </row>
    <row r="13" spans="1:10" ht="14.25" customHeight="1">
      <c r="A13" s="3" t="s">
        <v>202</v>
      </c>
      <c r="B13" s="3" t="s">
        <v>22</v>
      </c>
      <c r="C13" s="3" t="s">
        <v>21</v>
      </c>
      <c r="D13" s="21">
        <v>4</v>
      </c>
      <c r="E13" s="38">
        <v>1</v>
      </c>
      <c r="F13" s="39">
        <v>1</v>
      </c>
      <c r="G13" s="39">
        <v>2</v>
      </c>
      <c r="H13" s="151">
        <f t="shared" si="0"/>
        <v>2</v>
      </c>
      <c r="I13" s="77">
        <f t="shared" si="1"/>
        <v>0</v>
      </c>
      <c r="J13" s="77">
        <f t="shared" si="2"/>
        <v>0</v>
      </c>
    </row>
    <row r="14" spans="1:10" s="12" customFormat="1" ht="14.25" customHeight="1">
      <c r="A14" s="10"/>
      <c r="B14" s="33" t="s">
        <v>178</v>
      </c>
      <c r="C14" s="33"/>
      <c r="D14" s="36">
        <f>SUM(D7:D13)</f>
        <v>33</v>
      </c>
      <c r="E14" s="36">
        <f>SUM(E7:E13)</f>
        <v>34</v>
      </c>
      <c r="F14" s="36">
        <f>SUM(F7:F13)</f>
        <v>42</v>
      </c>
      <c r="G14" s="36">
        <f>SUM(G7:G13)</f>
        <v>29</v>
      </c>
      <c r="H14" s="168">
        <f t="shared" si="0"/>
        <v>36.333333333333336</v>
      </c>
      <c r="I14" s="169">
        <f t="shared" si="1"/>
        <v>-7.333333333333336</v>
      </c>
      <c r="J14" s="169">
        <f t="shared" si="2"/>
        <v>-20.18348623853211</v>
      </c>
    </row>
    <row r="15" spans="1:10" s="13" customFormat="1" ht="14.25" customHeight="1">
      <c r="A15" s="11"/>
      <c r="B15" s="5" t="s">
        <v>179</v>
      </c>
      <c r="C15" s="5"/>
      <c r="D15" s="55">
        <f>SUM(D4+D6+D14)</f>
        <v>65</v>
      </c>
      <c r="E15" s="43">
        <f>SUM(E4+E6+E14)</f>
        <v>70</v>
      </c>
      <c r="F15" s="44">
        <v>77</v>
      </c>
      <c r="G15" s="44">
        <f>SUM(G4+G6+G14)</f>
        <v>65</v>
      </c>
      <c r="H15" s="172">
        <f t="shared" si="0"/>
        <v>70.66666666666667</v>
      </c>
      <c r="I15" s="173">
        <f t="shared" si="1"/>
        <v>-5.666666666666671</v>
      </c>
      <c r="J15" s="173">
        <f t="shared" si="2"/>
        <v>-8.018867924528308</v>
      </c>
    </row>
    <row r="16" spans="1:10" ht="14.25" customHeight="1">
      <c r="A16" s="3" t="s">
        <v>202</v>
      </c>
      <c r="B16" s="3" t="s">
        <v>18</v>
      </c>
      <c r="C16" s="3" t="s">
        <v>356</v>
      </c>
      <c r="D16" s="24">
        <v>5</v>
      </c>
      <c r="E16" s="38">
        <v>10</v>
      </c>
      <c r="F16" s="39">
        <v>6</v>
      </c>
      <c r="G16" s="39">
        <v>15</v>
      </c>
      <c r="H16" s="151">
        <f t="shared" si="0"/>
        <v>7</v>
      </c>
      <c r="I16" s="77">
        <f t="shared" si="1"/>
        <v>8</v>
      </c>
      <c r="J16" s="77">
        <f t="shared" si="2"/>
        <v>114.28571428571428</v>
      </c>
    </row>
    <row r="17" spans="1:10" ht="14.25" customHeight="1">
      <c r="A17" s="3" t="s">
        <v>202</v>
      </c>
      <c r="B17" s="3" t="s">
        <v>18</v>
      </c>
      <c r="C17" s="3" t="s">
        <v>358</v>
      </c>
      <c r="D17" s="24">
        <v>22</v>
      </c>
      <c r="E17" s="38">
        <v>19</v>
      </c>
      <c r="F17" s="39">
        <v>21</v>
      </c>
      <c r="G17" s="39">
        <v>8</v>
      </c>
      <c r="H17" s="151">
        <f t="shared" si="0"/>
        <v>20.666666666666668</v>
      </c>
      <c r="I17" s="77">
        <f t="shared" si="1"/>
        <v>-12.666666666666668</v>
      </c>
      <c r="J17" s="77">
        <f t="shared" si="2"/>
        <v>-61.29032258064516</v>
      </c>
    </row>
    <row r="18" spans="1:10" ht="14.25" customHeight="1">
      <c r="A18" s="3" t="s">
        <v>180</v>
      </c>
      <c r="B18" s="3" t="s">
        <v>349</v>
      </c>
      <c r="C18" s="3" t="s">
        <v>359</v>
      </c>
      <c r="D18" s="24">
        <v>4</v>
      </c>
      <c r="E18" s="38">
        <v>6</v>
      </c>
      <c r="F18" s="39">
        <v>5</v>
      </c>
      <c r="G18" s="39">
        <v>10</v>
      </c>
      <c r="H18" s="151">
        <f t="shared" si="0"/>
        <v>5</v>
      </c>
      <c r="I18" s="77">
        <f t="shared" si="1"/>
        <v>5</v>
      </c>
      <c r="J18" s="77">
        <f t="shared" si="2"/>
        <v>100</v>
      </c>
    </row>
    <row r="19" spans="1:10" ht="14.25" customHeight="1">
      <c r="A19" s="3" t="s">
        <v>202</v>
      </c>
      <c r="B19" s="3" t="s">
        <v>203</v>
      </c>
      <c r="C19" s="3" t="s">
        <v>357</v>
      </c>
      <c r="D19" s="24">
        <v>56</v>
      </c>
      <c r="E19" s="38">
        <v>70</v>
      </c>
      <c r="F19" s="39">
        <v>66</v>
      </c>
      <c r="G19" s="39">
        <v>94</v>
      </c>
      <c r="H19" s="151">
        <f t="shared" si="0"/>
        <v>64</v>
      </c>
      <c r="I19" s="77">
        <f t="shared" si="1"/>
        <v>30</v>
      </c>
      <c r="J19" s="77">
        <f t="shared" si="2"/>
        <v>46.875</v>
      </c>
    </row>
    <row r="20" spans="1:10" ht="14.25" customHeight="1">
      <c r="A20" s="3" t="s">
        <v>202</v>
      </c>
      <c r="B20" s="3" t="s">
        <v>204</v>
      </c>
      <c r="C20" s="3" t="s">
        <v>357</v>
      </c>
      <c r="D20" s="24">
        <v>47</v>
      </c>
      <c r="E20" s="38">
        <v>61</v>
      </c>
      <c r="F20" s="45">
        <v>52</v>
      </c>
      <c r="G20" s="39">
        <v>52</v>
      </c>
      <c r="H20" s="151">
        <f t="shared" si="0"/>
        <v>53.333333333333336</v>
      </c>
      <c r="I20" s="77">
        <f t="shared" si="1"/>
        <v>-1.3333333333333357</v>
      </c>
      <c r="J20" s="77">
        <f t="shared" si="2"/>
        <v>-2.5</v>
      </c>
    </row>
    <row r="21" spans="1:10" ht="14.25" customHeight="1">
      <c r="A21" s="3" t="s">
        <v>180</v>
      </c>
      <c r="B21" s="3" t="s">
        <v>351</v>
      </c>
      <c r="C21" s="3" t="s">
        <v>357</v>
      </c>
      <c r="D21" s="24">
        <v>15</v>
      </c>
      <c r="E21" s="38">
        <v>10</v>
      </c>
      <c r="F21" s="39">
        <v>14</v>
      </c>
      <c r="G21" s="39">
        <v>14</v>
      </c>
      <c r="H21" s="151">
        <f t="shared" si="0"/>
        <v>13</v>
      </c>
      <c r="I21" s="77">
        <f t="shared" si="1"/>
        <v>1</v>
      </c>
      <c r="J21" s="77">
        <f t="shared" si="2"/>
        <v>7.692307692307693</v>
      </c>
    </row>
    <row r="22" spans="1:10" ht="14.25" customHeight="1">
      <c r="A22" s="3" t="s">
        <v>202</v>
      </c>
      <c r="B22" s="3" t="s">
        <v>205</v>
      </c>
      <c r="C22" s="3" t="s">
        <v>357</v>
      </c>
      <c r="D22" s="24">
        <v>72</v>
      </c>
      <c r="E22" s="38">
        <v>81</v>
      </c>
      <c r="F22" s="39">
        <v>75</v>
      </c>
      <c r="G22" s="39">
        <v>70</v>
      </c>
      <c r="H22" s="151">
        <f t="shared" si="0"/>
        <v>76</v>
      </c>
      <c r="I22" s="77">
        <f t="shared" si="1"/>
        <v>-6</v>
      </c>
      <c r="J22" s="77">
        <f t="shared" si="2"/>
        <v>-7.89473684210526</v>
      </c>
    </row>
    <row r="23" spans="1:10" ht="14.25" customHeight="1">
      <c r="A23" s="3" t="s">
        <v>202</v>
      </c>
      <c r="B23" s="3" t="s">
        <v>206</v>
      </c>
      <c r="C23" s="3" t="s">
        <v>360</v>
      </c>
      <c r="D23" s="25">
        <v>35</v>
      </c>
      <c r="E23" s="38">
        <v>33</v>
      </c>
      <c r="F23" s="39">
        <v>29</v>
      </c>
      <c r="G23" s="39">
        <v>29</v>
      </c>
      <c r="H23" s="151">
        <f t="shared" si="0"/>
        <v>32.333333333333336</v>
      </c>
      <c r="I23" s="77">
        <f t="shared" si="1"/>
        <v>-3.3333333333333357</v>
      </c>
      <c r="J23" s="77">
        <f t="shared" si="2"/>
        <v>-10.30927835051547</v>
      </c>
    </row>
    <row r="24" spans="1:10" ht="14.25" customHeight="1">
      <c r="A24" s="3" t="s">
        <v>202</v>
      </c>
      <c r="B24" s="3" t="s">
        <v>18</v>
      </c>
      <c r="C24" s="3" t="s">
        <v>368</v>
      </c>
      <c r="D24" s="24">
        <v>25</v>
      </c>
      <c r="E24" s="38">
        <v>21</v>
      </c>
      <c r="F24" s="39">
        <v>15</v>
      </c>
      <c r="G24" s="39">
        <v>23</v>
      </c>
      <c r="H24" s="151">
        <f t="shared" si="0"/>
        <v>20.333333333333332</v>
      </c>
      <c r="I24" s="77">
        <f t="shared" si="1"/>
        <v>2.666666666666668</v>
      </c>
      <c r="J24" s="77">
        <f t="shared" si="2"/>
        <v>13.114754098360663</v>
      </c>
    </row>
    <row r="25" spans="1:10" ht="14.25" customHeight="1">
      <c r="A25" s="3" t="s">
        <v>202</v>
      </c>
      <c r="B25" s="3" t="s">
        <v>18</v>
      </c>
      <c r="C25" s="3" t="s">
        <v>367</v>
      </c>
      <c r="D25" s="25">
        <v>15</v>
      </c>
      <c r="E25" s="38">
        <v>7</v>
      </c>
      <c r="F25" s="39">
        <v>11</v>
      </c>
      <c r="G25" s="39">
        <v>8</v>
      </c>
      <c r="H25" s="151">
        <f t="shared" si="0"/>
        <v>11</v>
      </c>
      <c r="I25" s="77">
        <f t="shared" si="1"/>
        <v>-3</v>
      </c>
      <c r="J25" s="77">
        <f t="shared" si="2"/>
        <v>-27.272727272727266</v>
      </c>
    </row>
    <row r="26" spans="1:10" ht="14.25" customHeight="1">
      <c r="A26" s="3" t="s">
        <v>202</v>
      </c>
      <c r="B26" s="3" t="s">
        <v>207</v>
      </c>
      <c r="C26" s="3" t="s">
        <v>361</v>
      </c>
      <c r="D26" s="25">
        <v>6</v>
      </c>
      <c r="E26" s="38">
        <v>15</v>
      </c>
      <c r="F26" s="45">
        <v>7</v>
      </c>
      <c r="G26" s="39">
        <v>10</v>
      </c>
      <c r="H26" s="151">
        <f t="shared" si="0"/>
        <v>9.333333333333334</v>
      </c>
      <c r="I26" s="77">
        <f t="shared" si="1"/>
        <v>0.6666666666666661</v>
      </c>
      <c r="J26" s="77">
        <f t="shared" si="2"/>
        <v>7.142857142857139</v>
      </c>
    </row>
    <row r="27" spans="1:10" ht="14.25" customHeight="1">
      <c r="A27" s="3" t="s">
        <v>202</v>
      </c>
      <c r="B27" s="3" t="s">
        <v>18</v>
      </c>
      <c r="C27" s="3" t="s">
        <v>362</v>
      </c>
      <c r="D27" s="24">
        <v>7</v>
      </c>
      <c r="E27" s="38">
        <v>12</v>
      </c>
      <c r="F27" s="45">
        <v>9</v>
      </c>
      <c r="G27" s="39">
        <v>12</v>
      </c>
      <c r="H27" s="151">
        <f t="shared" si="0"/>
        <v>9.333333333333334</v>
      </c>
      <c r="I27" s="77">
        <f t="shared" si="1"/>
        <v>2.666666666666666</v>
      </c>
      <c r="J27" s="77">
        <f t="shared" si="2"/>
        <v>28.571428571428555</v>
      </c>
    </row>
    <row r="28" spans="1:10" ht="14.25" customHeight="1">
      <c r="A28" s="3" t="s">
        <v>202</v>
      </c>
      <c r="B28" s="3" t="s">
        <v>18</v>
      </c>
      <c r="C28" s="3" t="s">
        <v>363</v>
      </c>
      <c r="D28" s="24">
        <v>13</v>
      </c>
      <c r="E28" s="38">
        <v>11</v>
      </c>
      <c r="F28" s="39">
        <v>7</v>
      </c>
      <c r="G28" s="39">
        <v>2</v>
      </c>
      <c r="H28" s="151">
        <f t="shared" si="0"/>
        <v>10.333333333333334</v>
      </c>
      <c r="I28" s="77">
        <f t="shared" si="1"/>
        <v>-8.333333333333334</v>
      </c>
      <c r="J28" s="77">
        <f t="shared" si="2"/>
        <v>-80.64516129032258</v>
      </c>
    </row>
    <row r="29" spans="1:10" ht="14.25" customHeight="1">
      <c r="A29" s="3" t="s">
        <v>202</v>
      </c>
      <c r="B29" s="3" t="s">
        <v>18</v>
      </c>
      <c r="C29" s="3" t="s">
        <v>364</v>
      </c>
      <c r="D29" s="25">
        <v>9</v>
      </c>
      <c r="E29" s="38">
        <v>11</v>
      </c>
      <c r="F29" s="39">
        <v>13</v>
      </c>
      <c r="G29" s="39">
        <v>11</v>
      </c>
      <c r="H29" s="151">
        <f t="shared" si="0"/>
        <v>11</v>
      </c>
      <c r="I29" s="77">
        <f t="shared" si="1"/>
        <v>0</v>
      </c>
      <c r="J29" s="77">
        <f t="shared" si="2"/>
        <v>0</v>
      </c>
    </row>
    <row r="30" spans="1:10" ht="14.25" customHeight="1">
      <c r="A30" s="3" t="s">
        <v>202</v>
      </c>
      <c r="B30" s="3" t="s">
        <v>209</v>
      </c>
      <c r="C30" s="3" t="s">
        <v>365</v>
      </c>
      <c r="D30" s="24">
        <v>17</v>
      </c>
      <c r="E30" s="38">
        <v>13</v>
      </c>
      <c r="F30" s="39">
        <v>11</v>
      </c>
      <c r="G30" s="39">
        <v>12</v>
      </c>
      <c r="H30" s="151">
        <f t="shared" si="0"/>
        <v>13.666666666666666</v>
      </c>
      <c r="I30" s="77">
        <f t="shared" si="1"/>
        <v>-1.666666666666666</v>
      </c>
      <c r="J30" s="77">
        <f t="shared" si="2"/>
        <v>-12.195121951219505</v>
      </c>
    </row>
    <row r="31" spans="1:10" ht="14.25" customHeight="1">
      <c r="A31" s="3" t="s">
        <v>202</v>
      </c>
      <c r="B31" s="3" t="s">
        <v>208</v>
      </c>
      <c r="C31" s="3" t="s">
        <v>366</v>
      </c>
      <c r="D31" s="24">
        <v>36</v>
      </c>
      <c r="E31" s="38">
        <v>32</v>
      </c>
      <c r="F31" s="39">
        <v>41</v>
      </c>
      <c r="G31" s="39">
        <v>47</v>
      </c>
      <c r="H31" s="151">
        <f t="shared" si="0"/>
        <v>36.333333333333336</v>
      </c>
      <c r="I31" s="77">
        <f t="shared" si="1"/>
        <v>10.666666666666664</v>
      </c>
      <c r="J31" s="77">
        <f t="shared" si="2"/>
        <v>29.35779816513761</v>
      </c>
    </row>
    <row r="32" spans="1:10" ht="14.25" customHeight="1">
      <c r="A32" s="3" t="s">
        <v>202</v>
      </c>
      <c r="B32" s="3" t="s">
        <v>11</v>
      </c>
      <c r="C32" s="3" t="s">
        <v>369</v>
      </c>
      <c r="D32" s="25">
        <v>12</v>
      </c>
      <c r="E32" s="38">
        <v>11</v>
      </c>
      <c r="F32" s="39">
        <v>18</v>
      </c>
      <c r="G32" s="39">
        <v>16</v>
      </c>
      <c r="H32" s="151">
        <f t="shared" si="0"/>
        <v>13.666666666666666</v>
      </c>
      <c r="I32" s="77">
        <f t="shared" si="1"/>
        <v>2.333333333333334</v>
      </c>
      <c r="J32" s="77">
        <f t="shared" si="2"/>
        <v>17.073170731707336</v>
      </c>
    </row>
    <row r="33" spans="1:10" ht="14.25" customHeight="1">
      <c r="A33" s="3" t="s">
        <v>202</v>
      </c>
      <c r="B33" s="3" t="s">
        <v>18</v>
      </c>
      <c r="C33" s="3" t="s">
        <v>370</v>
      </c>
      <c r="D33" s="24">
        <v>8</v>
      </c>
      <c r="E33" s="38">
        <v>5</v>
      </c>
      <c r="F33" s="39">
        <v>10</v>
      </c>
      <c r="G33" s="39">
        <v>12</v>
      </c>
      <c r="H33" s="151">
        <f t="shared" si="0"/>
        <v>7.666666666666667</v>
      </c>
      <c r="I33" s="77">
        <f t="shared" si="1"/>
        <v>4.333333333333333</v>
      </c>
      <c r="J33" s="77">
        <f t="shared" si="2"/>
        <v>56.52173913043475</v>
      </c>
    </row>
    <row r="34" spans="1:10" ht="14.25" customHeight="1">
      <c r="A34" s="3" t="s">
        <v>202</v>
      </c>
      <c r="B34" s="3" t="s">
        <v>18</v>
      </c>
      <c r="C34" s="3" t="s">
        <v>371</v>
      </c>
      <c r="D34" s="24">
        <v>28</v>
      </c>
      <c r="E34" s="38">
        <v>31</v>
      </c>
      <c r="F34" s="45">
        <v>26</v>
      </c>
      <c r="G34" s="39">
        <v>16</v>
      </c>
      <c r="H34" s="151">
        <f t="shared" si="0"/>
        <v>28.333333333333332</v>
      </c>
      <c r="I34" s="77">
        <f t="shared" si="1"/>
        <v>-12.333333333333332</v>
      </c>
      <c r="J34" s="77">
        <f t="shared" si="2"/>
        <v>-43.529411764705884</v>
      </c>
    </row>
    <row r="35" spans="1:10" ht="14.25" customHeight="1">
      <c r="A35" s="3" t="s">
        <v>202</v>
      </c>
      <c r="B35" s="3" t="s">
        <v>210</v>
      </c>
      <c r="C35" s="3" t="s">
        <v>372</v>
      </c>
      <c r="D35" s="25">
        <v>18</v>
      </c>
      <c r="E35" s="38">
        <v>9</v>
      </c>
      <c r="F35" s="39">
        <v>22</v>
      </c>
      <c r="G35" s="39">
        <v>13</v>
      </c>
      <c r="H35" s="151">
        <f t="shared" si="0"/>
        <v>16.333333333333332</v>
      </c>
      <c r="I35" s="77">
        <f t="shared" si="1"/>
        <v>-3.333333333333332</v>
      </c>
      <c r="J35" s="77">
        <f t="shared" si="2"/>
        <v>-20.408163265306115</v>
      </c>
    </row>
    <row r="36" spans="1:10" ht="14.25" customHeight="1">
      <c r="A36" s="3" t="s">
        <v>202</v>
      </c>
      <c r="B36" s="3" t="s">
        <v>339</v>
      </c>
      <c r="C36" s="3" t="s">
        <v>373</v>
      </c>
      <c r="D36" s="25">
        <v>4</v>
      </c>
      <c r="E36" s="38">
        <v>3</v>
      </c>
      <c r="F36" s="45">
        <v>6</v>
      </c>
      <c r="G36" s="39">
        <v>7</v>
      </c>
      <c r="H36" s="151">
        <f t="shared" si="0"/>
        <v>4.333333333333333</v>
      </c>
      <c r="I36" s="77">
        <f t="shared" si="1"/>
        <v>2.666666666666667</v>
      </c>
      <c r="J36" s="77">
        <f t="shared" si="2"/>
        <v>61.53846153846155</v>
      </c>
    </row>
    <row r="37" spans="1:10" ht="14.25" customHeight="1">
      <c r="A37" s="3" t="s">
        <v>202</v>
      </c>
      <c r="B37" s="3" t="s">
        <v>211</v>
      </c>
      <c r="C37" s="3" t="s">
        <v>374</v>
      </c>
      <c r="D37" s="24">
        <v>58</v>
      </c>
      <c r="E37" s="38">
        <v>59</v>
      </c>
      <c r="F37" s="39">
        <v>51</v>
      </c>
      <c r="G37" s="39">
        <v>63</v>
      </c>
      <c r="H37" s="151">
        <f t="shared" si="0"/>
        <v>56</v>
      </c>
      <c r="I37" s="77">
        <f t="shared" si="1"/>
        <v>7</v>
      </c>
      <c r="J37" s="77">
        <f t="shared" si="2"/>
        <v>12.5</v>
      </c>
    </row>
    <row r="38" spans="1:10" ht="14.25" customHeight="1">
      <c r="A38" s="3" t="s">
        <v>202</v>
      </c>
      <c r="B38" s="3" t="s">
        <v>18</v>
      </c>
      <c r="C38" s="3" t="s">
        <v>375</v>
      </c>
      <c r="D38" s="24">
        <v>18</v>
      </c>
      <c r="E38" s="38">
        <v>22</v>
      </c>
      <c r="F38" s="39">
        <v>22</v>
      </c>
      <c r="G38" s="39">
        <v>7</v>
      </c>
      <c r="H38" s="151">
        <f t="shared" si="0"/>
        <v>20.666666666666668</v>
      </c>
      <c r="I38" s="77">
        <f t="shared" si="1"/>
        <v>-13.666666666666668</v>
      </c>
      <c r="J38" s="77">
        <f t="shared" si="2"/>
        <v>-66.12903225806451</v>
      </c>
    </row>
    <row r="39" spans="1:10" ht="14.25" customHeight="1">
      <c r="A39" s="3" t="s">
        <v>202</v>
      </c>
      <c r="B39" s="3" t="s">
        <v>18</v>
      </c>
      <c r="C39" s="3" t="s">
        <v>376</v>
      </c>
      <c r="D39" s="25">
        <v>15</v>
      </c>
      <c r="E39" s="38">
        <v>20</v>
      </c>
      <c r="F39" s="39">
        <v>16</v>
      </c>
      <c r="G39" s="39">
        <v>15</v>
      </c>
      <c r="H39" s="151">
        <f t="shared" si="0"/>
        <v>17</v>
      </c>
      <c r="I39" s="77">
        <f t="shared" si="1"/>
        <v>-2</v>
      </c>
      <c r="J39" s="77">
        <f t="shared" si="2"/>
        <v>-11.764705882352942</v>
      </c>
    </row>
    <row r="40" spans="1:10" ht="14.25" customHeight="1">
      <c r="A40" s="3" t="s">
        <v>202</v>
      </c>
      <c r="B40" s="3" t="s">
        <v>18</v>
      </c>
      <c r="C40" s="3" t="s">
        <v>377</v>
      </c>
      <c r="D40" s="24">
        <v>40</v>
      </c>
      <c r="E40" s="38">
        <v>35</v>
      </c>
      <c r="F40" s="39">
        <v>34</v>
      </c>
      <c r="G40" s="39">
        <v>33</v>
      </c>
      <c r="H40" s="151">
        <f t="shared" si="0"/>
        <v>36.333333333333336</v>
      </c>
      <c r="I40" s="77">
        <f t="shared" si="1"/>
        <v>-3.3333333333333357</v>
      </c>
      <c r="J40" s="77">
        <f t="shared" si="2"/>
        <v>-9.174311926605512</v>
      </c>
    </row>
    <row r="41" spans="1:10" ht="14.25" customHeight="1">
      <c r="A41" s="3" t="s">
        <v>202</v>
      </c>
      <c r="B41" s="3" t="s">
        <v>212</v>
      </c>
      <c r="C41" s="3" t="s">
        <v>378</v>
      </c>
      <c r="D41" s="24">
        <v>40</v>
      </c>
      <c r="E41" s="38">
        <v>44</v>
      </c>
      <c r="F41" s="39">
        <v>61</v>
      </c>
      <c r="G41" s="39">
        <v>57</v>
      </c>
      <c r="H41" s="151">
        <f t="shared" si="0"/>
        <v>48.333333333333336</v>
      </c>
      <c r="I41" s="77">
        <f t="shared" si="1"/>
        <v>8.666666666666664</v>
      </c>
      <c r="J41" s="77">
        <f t="shared" si="2"/>
        <v>17.931034482758605</v>
      </c>
    </row>
    <row r="42" spans="1:10" ht="14.25" customHeight="1">
      <c r="A42" s="3" t="s">
        <v>202</v>
      </c>
      <c r="B42" s="3" t="s">
        <v>18</v>
      </c>
      <c r="C42" s="3" t="s">
        <v>167</v>
      </c>
      <c r="D42" s="24">
        <v>10</v>
      </c>
      <c r="E42" s="38">
        <v>9</v>
      </c>
      <c r="F42" s="39">
        <v>5</v>
      </c>
      <c r="G42" s="39">
        <v>2</v>
      </c>
      <c r="H42" s="151">
        <f t="shared" si="0"/>
        <v>8</v>
      </c>
      <c r="I42" s="77">
        <f t="shared" si="1"/>
        <v>-6</v>
      </c>
      <c r="J42" s="77">
        <f t="shared" si="2"/>
        <v>-75</v>
      </c>
    </row>
    <row r="43" spans="1:10" ht="14.25" customHeight="1">
      <c r="A43" s="3" t="s">
        <v>202</v>
      </c>
      <c r="B43" s="3" t="s">
        <v>5</v>
      </c>
      <c r="C43" s="3" t="s">
        <v>168</v>
      </c>
      <c r="D43" s="24">
        <v>3</v>
      </c>
      <c r="E43" s="38">
        <v>7</v>
      </c>
      <c r="F43" s="39">
        <v>10</v>
      </c>
      <c r="G43" s="39">
        <v>7</v>
      </c>
      <c r="H43" s="151">
        <f t="shared" si="0"/>
        <v>6.666666666666667</v>
      </c>
      <c r="I43" s="77">
        <f t="shared" si="1"/>
        <v>0.33333333333333304</v>
      </c>
      <c r="J43" s="77">
        <f t="shared" si="2"/>
        <v>5</v>
      </c>
    </row>
    <row r="44" spans="1:10" ht="14.25" customHeight="1">
      <c r="A44" s="3" t="s">
        <v>202</v>
      </c>
      <c r="B44" s="1" t="s">
        <v>468</v>
      </c>
      <c r="C44" s="3" t="s">
        <v>169</v>
      </c>
      <c r="D44" s="24">
        <v>2</v>
      </c>
      <c r="E44" s="38">
        <v>0</v>
      </c>
      <c r="F44" s="39">
        <v>0</v>
      </c>
      <c r="G44" s="39">
        <v>0</v>
      </c>
      <c r="H44" s="151">
        <f t="shared" si="0"/>
        <v>0.6666666666666666</v>
      </c>
      <c r="I44" s="77">
        <f t="shared" si="1"/>
        <v>-0.6666666666666666</v>
      </c>
      <c r="J44" s="77">
        <f t="shared" si="2"/>
        <v>-100</v>
      </c>
    </row>
    <row r="45" spans="1:10" ht="14.25" customHeight="1">
      <c r="A45" s="3" t="s">
        <v>202</v>
      </c>
      <c r="B45" s="3" t="s">
        <v>22</v>
      </c>
      <c r="C45" s="3" t="s">
        <v>170</v>
      </c>
      <c r="D45" s="24">
        <v>5</v>
      </c>
      <c r="E45" s="38">
        <v>0</v>
      </c>
      <c r="F45" s="45">
        <v>4</v>
      </c>
      <c r="G45" s="39">
        <v>3</v>
      </c>
      <c r="H45" s="151">
        <f t="shared" si="0"/>
        <v>3</v>
      </c>
      <c r="I45" s="77">
        <f t="shared" si="1"/>
        <v>0</v>
      </c>
      <c r="J45" s="77">
        <f t="shared" si="2"/>
        <v>0</v>
      </c>
    </row>
    <row r="46" spans="1:10" ht="14.25" customHeight="1">
      <c r="A46" s="3" t="s">
        <v>202</v>
      </c>
      <c r="B46" s="3" t="s">
        <v>22</v>
      </c>
      <c r="C46" s="3" t="s">
        <v>171</v>
      </c>
      <c r="D46" s="26">
        <v>6</v>
      </c>
      <c r="E46" s="38">
        <v>5</v>
      </c>
      <c r="F46" s="39">
        <v>6</v>
      </c>
      <c r="G46" s="39">
        <v>3</v>
      </c>
      <c r="H46" s="151">
        <f t="shared" si="0"/>
        <v>5.666666666666667</v>
      </c>
      <c r="I46" s="77">
        <f t="shared" si="1"/>
        <v>-2.666666666666667</v>
      </c>
      <c r="J46" s="77">
        <f t="shared" si="2"/>
        <v>-47.05882352941176</v>
      </c>
    </row>
    <row r="47" spans="1:10" ht="14.25" customHeight="1">
      <c r="A47" s="3" t="s">
        <v>202</v>
      </c>
      <c r="B47" s="3" t="s">
        <v>22</v>
      </c>
      <c r="C47" s="3" t="s">
        <v>172</v>
      </c>
      <c r="D47" s="25">
        <v>1</v>
      </c>
      <c r="E47" s="38">
        <v>5</v>
      </c>
      <c r="F47" s="39">
        <v>7</v>
      </c>
      <c r="G47" s="39">
        <v>2</v>
      </c>
      <c r="H47" s="151">
        <f t="shared" si="0"/>
        <v>4.333333333333333</v>
      </c>
      <c r="I47" s="77">
        <f t="shared" si="1"/>
        <v>-2.333333333333333</v>
      </c>
      <c r="J47" s="77">
        <f t="shared" si="2"/>
        <v>-53.84615384615385</v>
      </c>
    </row>
    <row r="48" spans="1:10" ht="14.25" customHeight="1">
      <c r="A48" s="3" t="s">
        <v>202</v>
      </c>
      <c r="B48" s="3" t="s">
        <v>22</v>
      </c>
      <c r="C48" s="3" t="s">
        <v>173</v>
      </c>
      <c r="D48" s="24">
        <v>5</v>
      </c>
      <c r="E48" s="38">
        <v>8</v>
      </c>
      <c r="F48" s="39">
        <v>3</v>
      </c>
      <c r="G48" s="39">
        <v>4</v>
      </c>
      <c r="H48" s="151">
        <f t="shared" si="0"/>
        <v>5.333333333333333</v>
      </c>
      <c r="I48" s="77">
        <f t="shared" si="1"/>
        <v>-1.333333333333333</v>
      </c>
      <c r="J48" s="77">
        <f t="shared" si="2"/>
        <v>-25</v>
      </c>
    </row>
    <row r="49" spans="1:10" ht="14.25" customHeight="1">
      <c r="A49" s="3" t="s">
        <v>202</v>
      </c>
      <c r="B49" s="3" t="s">
        <v>389</v>
      </c>
      <c r="C49" s="3" t="s">
        <v>174</v>
      </c>
      <c r="D49" s="24">
        <v>3</v>
      </c>
      <c r="E49" s="38">
        <v>0</v>
      </c>
      <c r="F49" s="45">
        <v>7</v>
      </c>
      <c r="G49" s="39">
        <v>0</v>
      </c>
      <c r="H49" s="151">
        <f t="shared" si="0"/>
        <v>3.3333333333333335</v>
      </c>
      <c r="I49" s="77">
        <f t="shared" si="1"/>
        <v>-3.3333333333333335</v>
      </c>
      <c r="J49" s="77">
        <f t="shared" si="2"/>
        <v>-100</v>
      </c>
    </row>
    <row r="50" spans="1:10" ht="14.25" customHeight="1">
      <c r="A50" s="3" t="s">
        <v>202</v>
      </c>
      <c r="B50" s="3" t="s">
        <v>22</v>
      </c>
      <c r="C50" s="3" t="s">
        <v>175</v>
      </c>
      <c r="D50" s="24">
        <v>6</v>
      </c>
      <c r="E50" s="38">
        <v>6</v>
      </c>
      <c r="F50" s="39">
        <v>10</v>
      </c>
      <c r="G50" s="39">
        <v>5</v>
      </c>
      <c r="H50" s="151">
        <f t="shared" si="0"/>
        <v>7.333333333333333</v>
      </c>
      <c r="I50" s="77">
        <f t="shared" si="1"/>
        <v>-2.333333333333333</v>
      </c>
      <c r="J50" s="77">
        <f t="shared" si="2"/>
        <v>-31.818181818181813</v>
      </c>
    </row>
    <row r="51" spans="1:10" ht="14.25" customHeight="1">
      <c r="A51" s="3" t="s">
        <v>202</v>
      </c>
      <c r="B51" s="3" t="s">
        <v>22</v>
      </c>
      <c r="C51" s="3" t="s">
        <v>176</v>
      </c>
      <c r="D51" s="24">
        <v>8</v>
      </c>
      <c r="E51" s="38">
        <v>4</v>
      </c>
      <c r="F51" s="39">
        <v>3</v>
      </c>
      <c r="G51" s="39">
        <v>2</v>
      </c>
      <c r="H51" s="151">
        <f t="shared" si="0"/>
        <v>5</v>
      </c>
      <c r="I51" s="77">
        <f t="shared" si="1"/>
        <v>-3</v>
      </c>
      <c r="J51" s="77">
        <f t="shared" si="2"/>
        <v>-60</v>
      </c>
    </row>
    <row r="52" spans="1:10" ht="14.25" customHeight="1">
      <c r="A52" s="3" t="s">
        <v>202</v>
      </c>
      <c r="B52" s="3" t="s">
        <v>22</v>
      </c>
      <c r="C52" s="3" t="s">
        <v>177</v>
      </c>
      <c r="D52" s="24">
        <v>1</v>
      </c>
      <c r="E52" s="38">
        <v>3</v>
      </c>
      <c r="F52" s="39">
        <v>4</v>
      </c>
      <c r="G52" s="39">
        <v>4</v>
      </c>
      <c r="H52" s="151">
        <f t="shared" si="0"/>
        <v>2.6666666666666665</v>
      </c>
      <c r="I52" s="77">
        <f t="shared" si="1"/>
        <v>1.3333333333333335</v>
      </c>
      <c r="J52" s="77">
        <f t="shared" si="2"/>
        <v>50</v>
      </c>
    </row>
    <row r="53" spans="1:10" ht="14.25" customHeight="1">
      <c r="A53" s="3" t="s">
        <v>202</v>
      </c>
      <c r="B53" s="3" t="s">
        <v>22</v>
      </c>
      <c r="C53" s="3" t="s">
        <v>393</v>
      </c>
      <c r="D53" s="25">
        <v>11</v>
      </c>
      <c r="E53" s="38">
        <v>13</v>
      </c>
      <c r="F53" s="39">
        <v>12</v>
      </c>
      <c r="G53" s="39">
        <v>6</v>
      </c>
      <c r="H53" s="151">
        <f t="shared" si="0"/>
        <v>12</v>
      </c>
      <c r="I53" s="77">
        <f t="shared" si="1"/>
        <v>-6</v>
      </c>
      <c r="J53" s="77">
        <f t="shared" si="2"/>
        <v>-50</v>
      </c>
    </row>
    <row r="54" spans="1:10" ht="14.25" customHeight="1">
      <c r="A54" s="3" t="s">
        <v>202</v>
      </c>
      <c r="B54" s="1" t="s">
        <v>467</v>
      </c>
      <c r="C54" s="3" t="s">
        <v>408</v>
      </c>
      <c r="D54" s="24">
        <v>5</v>
      </c>
      <c r="E54" s="38">
        <v>0</v>
      </c>
      <c r="F54" s="39">
        <v>0</v>
      </c>
      <c r="G54" s="39">
        <v>0</v>
      </c>
      <c r="H54" s="151">
        <f t="shared" si="0"/>
        <v>1.6666666666666667</v>
      </c>
      <c r="I54" s="77">
        <f t="shared" si="1"/>
        <v>-1.6666666666666667</v>
      </c>
      <c r="J54" s="77">
        <f t="shared" si="2"/>
        <v>-100</v>
      </c>
    </row>
    <row r="55" spans="1:10" ht="14.25" customHeight="1">
      <c r="A55" s="3" t="s">
        <v>202</v>
      </c>
      <c r="B55" s="3" t="s">
        <v>22</v>
      </c>
      <c r="C55" s="3" t="s">
        <v>223</v>
      </c>
      <c r="D55" s="25">
        <v>5</v>
      </c>
      <c r="E55" s="38">
        <v>5</v>
      </c>
      <c r="F55" s="39">
        <v>6</v>
      </c>
      <c r="G55" s="39">
        <v>0</v>
      </c>
      <c r="H55" s="151">
        <f t="shared" si="0"/>
        <v>5.333333333333333</v>
      </c>
      <c r="I55" s="77">
        <f t="shared" si="1"/>
        <v>-5.333333333333333</v>
      </c>
      <c r="J55" s="77">
        <f t="shared" si="2"/>
        <v>-100</v>
      </c>
    </row>
    <row r="56" spans="1:10" ht="14.25" customHeight="1">
      <c r="A56" s="3" t="s">
        <v>202</v>
      </c>
      <c r="B56" s="3" t="s">
        <v>22</v>
      </c>
      <c r="C56" s="3" t="s">
        <v>224</v>
      </c>
      <c r="D56" s="24">
        <v>3</v>
      </c>
      <c r="E56" s="38">
        <v>7</v>
      </c>
      <c r="F56" s="45">
        <v>4</v>
      </c>
      <c r="G56" s="39">
        <v>3</v>
      </c>
      <c r="H56" s="151">
        <f t="shared" si="0"/>
        <v>4.666666666666667</v>
      </c>
      <c r="I56" s="77">
        <f t="shared" si="1"/>
        <v>-1.666666666666667</v>
      </c>
      <c r="J56" s="77">
        <f t="shared" si="2"/>
        <v>-35.71428571428572</v>
      </c>
    </row>
    <row r="57" spans="1:10" ht="14.25" customHeight="1">
      <c r="A57" s="3" t="s">
        <v>202</v>
      </c>
      <c r="B57" s="3" t="s">
        <v>22</v>
      </c>
      <c r="C57" s="3" t="s">
        <v>225</v>
      </c>
      <c r="D57" s="24">
        <v>9</v>
      </c>
      <c r="E57" s="38">
        <v>6</v>
      </c>
      <c r="F57" s="39">
        <v>9</v>
      </c>
      <c r="G57" s="39">
        <v>6</v>
      </c>
      <c r="H57" s="151">
        <f t="shared" si="0"/>
        <v>8</v>
      </c>
      <c r="I57" s="77">
        <f t="shared" si="1"/>
        <v>-2</v>
      </c>
      <c r="J57" s="77">
        <f t="shared" si="2"/>
        <v>-25</v>
      </c>
    </row>
    <row r="58" spans="1:10" ht="14.25" customHeight="1">
      <c r="A58" s="3" t="s">
        <v>202</v>
      </c>
      <c r="B58" s="3" t="s">
        <v>22</v>
      </c>
      <c r="C58" s="3" t="s">
        <v>226</v>
      </c>
      <c r="D58" s="24">
        <v>12</v>
      </c>
      <c r="E58" s="38">
        <v>5</v>
      </c>
      <c r="F58" s="39">
        <v>4</v>
      </c>
      <c r="G58" s="39">
        <v>5</v>
      </c>
      <c r="H58" s="151">
        <f t="shared" si="0"/>
        <v>7</v>
      </c>
      <c r="I58" s="77">
        <f t="shared" si="1"/>
        <v>-2</v>
      </c>
      <c r="J58" s="77">
        <f t="shared" si="2"/>
        <v>-28.57142857142857</v>
      </c>
    </row>
    <row r="59" spans="1:10" ht="14.25" customHeight="1">
      <c r="A59" s="3" t="s">
        <v>202</v>
      </c>
      <c r="B59" s="3" t="s">
        <v>3</v>
      </c>
      <c r="C59" s="3" t="s">
        <v>227</v>
      </c>
      <c r="D59" s="24">
        <v>9</v>
      </c>
      <c r="E59" s="38">
        <v>2</v>
      </c>
      <c r="F59" s="39">
        <v>5</v>
      </c>
      <c r="G59" s="39">
        <v>6</v>
      </c>
      <c r="H59" s="151">
        <f t="shared" si="0"/>
        <v>5.333333333333333</v>
      </c>
      <c r="I59" s="77">
        <f t="shared" si="1"/>
        <v>0.666666666666667</v>
      </c>
      <c r="J59" s="77">
        <f t="shared" si="2"/>
        <v>12.5</v>
      </c>
    </row>
    <row r="60" spans="1:10" ht="14.25" customHeight="1">
      <c r="A60" s="3" t="s">
        <v>202</v>
      </c>
      <c r="B60" s="29" t="s">
        <v>466</v>
      </c>
      <c r="C60" s="3" t="s">
        <v>228</v>
      </c>
      <c r="D60" s="24">
        <v>0</v>
      </c>
      <c r="E60" s="38">
        <v>0</v>
      </c>
      <c r="F60" s="45">
        <v>0</v>
      </c>
      <c r="G60" s="39">
        <v>0</v>
      </c>
      <c r="H60" s="151">
        <f t="shared" si="0"/>
        <v>0</v>
      </c>
      <c r="I60" s="77">
        <f t="shared" si="1"/>
        <v>0</v>
      </c>
      <c r="J60" s="77">
        <v>0</v>
      </c>
    </row>
    <row r="61" spans="1:10" ht="14.25" customHeight="1">
      <c r="A61" s="3" t="s">
        <v>202</v>
      </c>
      <c r="B61" s="3" t="s">
        <v>22</v>
      </c>
      <c r="C61" s="3" t="s">
        <v>229</v>
      </c>
      <c r="D61" s="24">
        <v>3</v>
      </c>
      <c r="E61" s="38">
        <v>1</v>
      </c>
      <c r="F61" s="45">
        <v>3</v>
      </c>
      <c r="G61" s="39">
        <v>4</v>
      </c>
      <c r="H61" s="151">
        <f t="shared" si="0"/>
        <v>2.3333333333333335</v>
      </c>
      <c r="I61" s="77">
        <f t="shared" si="1"/>
        <v>1.6666666666666665</v>
      </c>
      <c r="J61" s="77">
        <f t="shared" si="2"/>
        <v>71.42857142857142</v>
      </c>
    </row>
    <row r="62" spans="1:10" ht="14.25" customHeight="1">
      <c r="A62" s="3" t="s">
        <v>202</v>
      </c>
      <c r="B62" s="3" t="s">
        <v>22</v>
      </c>
      <c r="C62" s="3" t="s">
        <v>230</v>
      </c>
      <c r="D62" s="24">
        <v>5</v>
      </c>
      <c r="E62" s="38">
        <v>5</v>
      </c>
      <c r="F62" s="39">
        <v>4</v>
      </c>
      <c r="G62" s="39">
        <v>4</v>
      </c>
      <c r="H62" s="151">
        <f t="shared" si="0"/>
        <v>4.666666666666667</v>
      </c>
      <c r="I62" s="77">
        <f t="shared" si="1"/>
        <v>-0.666666666666667</v>
      </c>
      <c r="J62" s="77">
        <f t="shared" si="2"/>
        <v>-14.285714285714292</v>
      </c>
    </row>
    <row r="63" spans="1:10" ht="14.25" customHeight="1">
      <c r="A63" s="3" t="s">
        <v>202</v>
      </c>
      <c r="B63" s="3" t="s">
        <v>3</v>
      </c>
      <c r="C63" s="3" t="s">
        <v>231</v>
      </c>
      <c r="D63" s="24">
        <v>3</v>
      </c>
      <c r="E63" s="38">
        <v>6</v>
      </c>
      <c r="F63" s="39">
        <v>6</v>
      </c>
      <c r="G63" s="39">
        <v>5</v>
      </c>
      <c r="H63" s="151">
        <f t="shared" si="0"/>
        <v>5</v>
      </c>
      <c r="I63" s="77">
        <f t="shared" si="1"/>
        <v>0</v>
      </c>
      <c r="J63" s="77">
        <f t="shared" si="2"/>
        <v>0</v>
      </c>
    </row>
    <row r="64" spans="1:10" ht="14.25" customHeight="1">
      <c r="A64" s="3" t="s">
        <v>202</v>
      </c>
      <c r="B64" s="3" t="s">
        <v>22</v>
      </c>
      <c r="C64" s="3" t="s">
        <v>232</v>
      </c>
      <c r="D64" s="24">
        <v>9</v>
      </c>
      <c r="E64" s="38">
        <v>7</v>
      </c>
      <c r="F64" s="45">
        <v>4</v>
      </c>
      <c r="G64" s="39">
        <v>6</v>
      </c>
      <c r="H64" s="151">
        <f t="shared" si="0"/>
        <v>6.666666666666667</v>
      </c>
      <c r="I64" s="77">
        <f t="shared" si="1"/>
        <v>-0.666666666666667</v>
      </c>
      <c r="J64" s="77">
        <f t="shared" si="2"/>
        <v>-10.000000000000014</v>
      </c>
    </row>
    <row r="65" spans="1:10" ht="14.25" customHeight="1">
      <c r="A65" s="3" t="s">
        <v>202</v>
      </c>
      <c r="B65" s="3" t="s">
        <v>22</v>
      </c>
      <c r="C65" s="3" t="s">
        <v>233</v>
      </c>
      <c r="D65" s="26">
        <v>10</v>
      </c>
      <c r="E65" s="38">
        <v>13</v>
      </c>
      <c r="F65" s="39">
        <v>4</v>
      </c>
      <c r="G65" s="39">
        <v>15</v>
      </c>
      <c r="H65" s="151">
        <f t="shared" si="0"/>
        <v>9</v>
      </c>
      <c r="I65" s="77">
        <f t="shared" si="1"/>
        <v>6</v>
      </c>
      <c r="J65" s="77">
        <f t="shared" si="2"/>
        <v>66.66666666666669</v>
      </c>
    </row>
    <row r="66" spans="1:10" ht="14.25" customHeight="1">
      <c r="A66" s="3"/>
      <c r="B66" s="1" t="s">
        <v>467</v>
      </c>
      <c r="C66" s="3" t="s">
        <v>8</v>
      </c>
      <c r="D66" s="24"/>
      <c r="E66" s="38"/>
      <c r="F66" s="39">
        <v>0</v>
      </c>
      <c r="G66" s="39">
        <v>0</v>
      </c>
      <c r="H66" s="151">
        <f aca="true" t="shared" si="3" ref="H66:H128">AVERAGE(D66:F66)</f>
        <v>0</v>
      </c>
      <c r="I66" s="77">
        <f aca="true" t="shared" si="4" ref="I66:I128">G66-H66</f>
        <v>0</v>
      </c>
      <c r="J66" s="77">
        <v>0</v>
      </c>
    </row>
    <row r="67" spans="1:10" ht="14.25" customHeight="1">
      <c r="A67" s="3"/>
      <c r="B67" s="1" t="s">
        <v>465</v>
      </c>
      <c r="C67" s="3" t="s">
        <v>394</v>
      </c>
      <c r="D67" s="24"/>
      <c r="E67" s="38"/>
      <c r="F67" s="39">
        <v>0</v>
      </c>
      <c r="G67" s="39">
        <v>0</v>
      </c>
      <c r="H67" s="151">
        <f t="shared" si="3"/>
        <v>0</v>
      </c>
      <c r="I67" s="77">
        <f t="shared" si="4"/>
        <v>0</v>
      </c>
      <c r="J67" s="77">
        <v>0</v>
      </c>
    </row>
    <row r="68" spans="1:10" s="12" customFormat="1" ht="14.25" customHeight="1">
      <c r="A68" s="10"/>
      <c r="B68" s="33" t="s">
        <v>181</v>
      </c>
      <c r="C68" s="33"/>
      <c r="D68" s="34">
        <f>SUM(D16:D67)</f>
        <v>759</v>
      </c>
      <c r="E68" s="34">
        <f>SUM(E16:E67)</f>
        <v>768</v>
      </c>
      <c r="F68" s="34">
        <f>SUM(F16:F67)</f>
        <v>768</v>
      </c>
      <c r="G68" s="41">
        <f>SUM(G16:G67)</f>
        <v>748</v>
      </c>
      <c r="H68" s="168">
        <f t="shared" si="3"/>
        <v>765</v>
      </c>
      <c r="I68" s="169">
        <f t="shared" si="4"/>
        <v>-17</v>
      </c>
      <c r="J68" s="169">
        <f aca="true" t="shared" si="5" ref="J68:J130">G68/H68*100-100</f>
        <v>-2.2222222222222285</v>
      </c>
    </row>
    <row r="69" spans="1:10" ht="14.25" customHeight="1">
      <c r="A69" s="3" t="s">
        <v>202</v>
      </c>
      <c r="B69" s="3" t="s">
        <v>214</v>
      </c>
      <c r="C69" s="3" t="s">
        <v>234</v>
      </c>
      <c r="D69" s="21">
        <v>25</v>
      </c>
      <c r="E69" s="38">
        <v>27</v>
      </c>
      <c r="F69" s="39">
        <v>32</v>
      </c>
      <c r="G69" s="39">
        <v>36</v>
      </c>
      <c r="H69" s="151">
        <f t="shared" si="3"/>
        <v>28</v>
      </c>
      <c r="I69" s="77">
        <f t="shared" si="4"/>
        <v>8</v>
      </c>
      <c r="J69" s="77">
        <f t="shared" si="5"/>
        <v>28.571428571428584</v>
      </c>
    </row>
    <row r="70" spans="1:10" ht="14.25" customHeight="1">
      <c r="A70" s="3" t="s">
        <v>202</v>
      </c>
      <c r="B70" s="3" t="s">
        <v>43</v>
      </c>
      <c r="C70" s="3" t="s">
        <v>235</v>
      </c>
      <c r="D70" s="21">
        <v>7</v>
      </c>
      <c r="E70" s="38">
        <v>15</v>
      </c>
      <c r="F70" s="39">
        <v>14</v>
      </c>
      <c r="G70" s="39">
        <v>23</v>
      </c>
      <c r="H70" s="151">
        <f t="shared" si="3"/>
        <v>12</v>
      </c>
      <c r="I70" s="77">
        <f t="shared" si="4"/>
        <v>11</v>
      </c>
      <c r="J70" s="77">
        <f t="shared" si="5"/>
        <v>91.66666666666669</v>
      </c>
    </row>
    <row r="71" spans="1:10" ht="14.25" customHeight="1">
      <c r="A71" s="3" t="s">
        <v>202</v>
      </c>
      <c r="B71" s="3" t="s">
        <v>44</v>
      </c>
      <c r="C71" s="3" t="s">
        <v>236</v>
      </c>
      <c r="D71" s="21">
        <v>15</v>
      </c>
      <c r="E71" s="38">
        <v>11</v>
      </c>
      <c r="F71" s="39">
        <v>10</v>
      </c>
      <c r="G71" s="39">
        <v>15</v>
      </c>
      <c r="H71" s="151">
        <f t="shared" si="3"/>
        <v>12</v>
      </c>
      <c r="I71" s="77">
        <f t="shared" si="4"/>
        <v>3</v>
      </c>
      <c r="J71" s="77">
        <f t="shared" si="5"/>
        <v>25</v>
      </c>
    </row>
    <row r="72" spans="1:10" ht="14.25" customHeight="1">
      <c r="A72" s="3" t="s">
        <v>202</v>
      </c>
      <c r="B72" s="3" t="s">
        <v>45</v>
      </c>
      <c r="C72" s="3" t="s">
        <v>237</v>
      </c>
      <c r="D72" s="21">
        <v>9</v>
      </c>
      <c r="E72" s="38">
        <v>9</v>
      </c>
      <c r="F72" s="39">
        <v>10</v>
      </c>
      <c r="G72" s="39">
        <v>11</v>
      </c>
      <c r="H72" s="151">
        <f t="shared" si="3"/>
        <v>9.333333333333334</v>
      </c>
      <c r="I72" s="77">
        <f t="shared" si="4"/>
        <v>1.666666666666666</v>
      </c>
      <c r="J72" s="77">
        <f t="shared" si="5"/>
        <v>17.85714285714286</v>
      </c>
    </row>
    <row r="73" spans="1:10" ht="14.25" customHeight="1">
      <c r="A73" s="3" t="s">
        <v>202</v>
      </c>
      <c r="B73" s="3" t="s">
        <v>46</v>
      </c>
      <c r="C73" s="3" t="s">
        <v>238</v>
      </c>
      <c r="D73" s="21">
        <v>13</v>
      </c>
      <c r="E73" s="38">
        <v>16</v>
      </c>
      <c r="F73" s="39">
        <v>6</v>
      </c>
      <c r="G73" s="39">
        <v>6</v>
      </c>
      <c r="H73" s="151">
        <f t="shared" si="3"/>
        <v>11.666666666666666</v>
      </c>
      <c r="I73" s="77">
        <f t="shared" si="4"/>
        <v>-5.666666666666666</v>
      </c>
      <c r="J73" s="77">
        <f t="shared" si="5"/>
        <v>-48.57142857142856</v>
      </c>
    </row>
    <row r="74" spans="1:10" ht="14.25" customHeight="1">
      <c r="A74" s="3" t="s">
        <v>202</v>
      </c>
      <c r="B74" s="3" t="s">
        <v>45</v>
      </c>
      <c r="C74" s="3" t="s">
        <v>239</v>
      </c>
      <c r="D74" s="21">
        <v>17</v>
      </c>
      <c r="E74" s="38">
        <v>21</v>
      </c>
      <c r="F74" s="39">
        <v>21</v>
      </c>
      <c r="G74" s="39">
        <v>17</v>
      </c>
      <c r="H74" s="151">
        <f t="shared" si="3"/>
        <v>19.666666666666668</v>
      </c>
      <c r="I74" s="77">
        <f t="shared" si="4"/>
        <v>-2.666666666666668</v>
      </c>
      <c r="J74" s="77">
        <f t="shared" si="5"/>
        <v>-13.559322033898312</v>
      </c>
    </row>
    <row r="75" spans="1:10" ht="14.25" customHeight="1">
      <c r="A75" s="3" t="s">
        <v>202</v>
      </c>
      <c r="B75" s="3" t="s">
        <v>45</v>
      </c>
      <c r="C75" s="3" t="s">
        <v>240</v>
      </c>
      <c r="D75" s="21">
        <v>26</v>
      </c>
      <c r="E75" s="38">
        <v>24</v>
      </c>
      <c r="F75" s="39">
        <v>18</v>
      </c>
      <c r="G75" s="39">
        <v>36</v>
      </c>
      <c r="H75" s="151">
        <f t="shared" si="3"/>
        <v>22.666666666666668</v>
      </c>
      <c r="I75" s="77">
        <f t="shared" si="4"/>
        <v>13.333333333333332</v>
      </c>
      <c r="J75" s="77">
        <f t="shared" si="5"/>
        <v>58.823529411764696</v>
      </c>
    </row>
    <row r="76" spans="1:10" ht="14.25" customHeight="1">
      <c r="A76" s="3" t="s">
        <v>202</v>
      </c>
      <c r="B76" s="3" t="s">
        <v>47</v>
      </c>
      <c r="C76" s="3" t="s">
        <v>241</v>
      </c>
      <c r="D76" s="21">
        <v>21</v>
      </c>
      <c r="E76" s="38">
        <v>15</v>
      </c>
      <c r="F76" s="39">
        <v>17</v>
      </c>
      <c r="G76" s="39">
        <v>19</v>
      </c>
      <c r="H76" s="151">
        <f t="shared" si="3"/>
        <v>17.666666666666668</v>
      </c>
      <c r="I76" s="77">
        <f t="shared" si="4"/>
        <v>1.3333333333333321</v>
      </c>
      <c r="J76" s="77">
        <f t="shared" si="5"/>
        <v>7.547169811320757</v>
      </c>
    </row>
    <row r="77" spans="1:10" ht="14.25" customHeight="1">
      <c r="A77" s="3" t="s">
        <v>202</v>
      </c>
      <c r="B77" s="3" t="s">
        <v>48</v>
      </c>
      <c r="C77" s="3" t="s">
        <v>242</v>
      </c>
      <c r="D77" s="21">
        <v>18</v>
      </c>
      <c r="E77" s="38">
        <v>23</v>
      </c>
      <c r="F77" s="39">
        <v>15</v>
      </c>
      <c r="G77" s="39">
        <v>14</v>
      </c>
      <c r="H77" s="151">
        <f t="shared" si="3"/>
        <v>18.666666666666668</v>
      </c>
      <c r="I77" s="77">
        <f t="shared" si="4"/>
        <v>-4.666666666666668</v>
      </c>
      <c r="J77" s="77">
        <f t="shared" si="5"/>
        <v>-25</v>
      </c>
    </row>
    <row r="78" spans="1:10" ht="14.25" customHeight="1">
      <c r="A78" s="3" t="s">
        <v>202</v>
      </c>
      <c r="B78" s="3" t="s">
        <v>18</v>
      </c>
      <c r="C78" s="3" t="s">
        <v>243</v>
      </c>
      <c r="D78" s="21">
        <v>10</v>
      </c>
      <c r="E78" s="38">
        <v>8</v>
      </c>
      <c r="F78" s="39">
        <v>8</v>
      </c>
      <c r="G78" s="39">
        <v>11</v>
      </c>
      <c r="H78" s="151">
        <f t="shared" si="3"/>
        <v>8.666666666666666</v>
      </c>
      <c r="I78" s="77">
        <f t="shared" si="4"/>
        <v>2.333333333333334</v>
      </c>
      <c r="J78" s="77">
        <f t="shared" si="5"/>
        <v>26.923076923076934</v>
      </c>
    </row>
    <row r="79" spans="1:10" ht="14.25" customHeight="1">
      <c r="A79" s="3" t="s">
        <v>202</v>
      </c>
      <c r="B79" s="3" t="s">
        <v>22</v>
      </c>
      <c r="C79" s="3" t="s">
        <v>244</v>
      </c>
      <c r="D79" s="21">
        <v>11</v>
      </c>
      <c r="E79" s="38">
        <v>13</v>
      </c>
      <c r="F79" s="45">
        <v>12</v>
      </c>
      <c r="G79" s="39">
        <v>8</v>
      </c>
      <c r="H79" s="151">
        <f t="shared" si="3"/>
        <v>12</v>
      </c>
      <c r="I79" s="77">
        <f t="shared" si="4"/>
        <v>-4</v>
      </c>
      <c r="J79" s="77">
        <f t="shared" si="5"/>
        <v>-33.33333333333334</v>
      </c>
    </row>
    <row r="80" spans="1:10" ht="14.25" customHeight="1">
      <c r="A80" s="3" t="s">
        <v>202</v>
      </c>
      <c r="B80" s="3" t="s">
        <v>3</v>
      </c>
      <c r="C80" s="3" t="s">
        <v>245</v>
      </c>
      <c r="D80" s="21">
        <v>2</v>
      </c>
      <c r="E80" s="38">
        <v>4</v>
      </c>
      <c r="F80" s="39">
        <v>2</v>
      </c>
      <c r="G80" s="39">
        <v>0</v>
      </c>
      <c r="H80" s="151">
        <f t="shared" si="3"/>
        <v>2.6666666666666665</v>
      </c>
      <c r="I80" s="77">
        <f t="shared" si="4"/>
        <v>-2.6666666666666665</v>
      </c>
      <c r="J80" s="77">
        <f t="shared" si="5"/>
        <v>-100</v>
      </c>
    </row>
    <row r="81" spans="1:10" ht="14.25" customHeight="1">
      <c r="A81" s="3" t="s">
        <v>202</v>
      </c>
      <c r="B81" s="3" t="s">
        <v>22</v>
      </c>
      <c r="C81" s="3" t="s">
        <v>247</v>
      </c>
      <c r="D81" s="21">
        <v>1</v>
      </c>
      <c r="E81" s="38">
        <v>5</v>
      </c>
      <c r="F81" s="39">
        <v>7</v>
      </c>
      <c r="G81" s="39">
        <v>4</v>
      </c>
      <c r="H81" s="151">
        <f t="shared" si="3"/>
        <v>4.333333333333333</v>
      </c>
      <c r="I81" s="77">
        <f t="shared" si="4"/>
        <v>-0.33333333333333304</v>
      </c>
      <c r="J81" s="77">
        <f t="shared" si="5"/>
        <v>-7.692307692307693</v>
      </c>
    </row>
    <row r="82" spans="1:10" ht="14.25" customHeight="1">
      <c r="A82" s="3" t="s">
        <v>202</v>
      </c>
      <c r="B82" s="3" t="s">
        <v>22</v>
      </c>
      <c r="C82" s="3" t="s">
        <v>246</v>
      </c>
      <c r="D82" s="21">
        <v>4</v>
      </c>
      <c r="E82" s="38">
        <v>5</v>
      </c>
      <c r="F82" s="45">
        <v>2</v>
      </c>
      <c r="G82" s="39">
        <v>1</v>
      </c>
      <c r="H82" s="151">
        <f t="shared" si="3"/>
        <v>3.6666666666666665</v>
      </c>
      <c r="I82" s="77">
        <f t="shared" si="4"/>
        <v>-2.6666666666666665</v>
      </c>
      <c r="J82" s="77">
        <f t="shared" si="5"/>
        <v>-72.72727272727272</v>
      </c>
    </row>
    <row r="83" spans="1:10" ht="14.25" customHeight="1">
      <c r="A83" s="3" t="s">
        <v>202</v>
      </c>
      <c r="B83" s="3" t="s">
        <v>22</v>
      </c>
      <c r="C83" s="3" t="s">
        <v>248</v>
      </c>
      <c r="D83" s="21">
        <v>8</v>
      </c>
      <c r="E83" s="38">
        <v>4</v>
      </c>
      <c r="F83" s="39">
        <v>4</v>
      </c>
      <c r="G83" s="39">
        <v>5</v>
      </c>
      <c r="H83" s="151">
        <f t="shared" si="3"/>
        <v>5.333333333333333</v>
      </c>
      <c r="I83" s="77">
        <f t="shared" si="4"/>
        <v>-0.33333333333333304</v>
      </c>
      <c r="J83" s="77">
        <f t="shared" si="5"/>
        <v>-6.25</v>
      </c>
    </row>
    <row r="84" spans="1:10" ht="14.25" customHeight="1">
      <c r="A84" s="3" t="s">
        <v>202</v>
      </c>
      <c r="B84" s="3" t="s">
        <v>4</v>
      </c>
      <c r="C84" s="3" t="s">
        <v>249</v>
      </c>
      <c r="D84" s="21">
        <v>6</v>
      </c>
      <c r="E84" s="38">
        <v>6</v>
      </c>
      <c r="F84" s="39">
        <v>5</v>
      </c>
      <c r="G84" s="39">
        <v>1</v>
      </c>
      <c r="H84" s="151">
        <f t="shared" si="3"/>
        <v>5.666666666666667</v>
      </c>
      <c r="I84" s="77">
        <f t="shared" si="4"/>
        <v>-4.666666666666667</v>
      </c>
      <c r="J84" s="77">
        <f t="shared" si="5"/>
        <v>-82.3529411764706</v>
      </c>
    </row>
    <row r="85" spans="1:10" ht="14.25" customHeight="1">
      <c r="A85" s="3" t="s">
        <v>202</v>
      </c>
      <c r="B85" s="3" t="s">
        <v>22</v>
      </c>
      <c r="C85" s="3" t="s">
        <v>250</v>
      </c>
      <c r="D85" s="21">
        <v>7</v>
      </c>
      <c r="E85" s="38">
        <v>6</v>
      </c>
      <c r="F85" s="47">
        <v>6</v>
      </c>
      <c r="G85" s="39">
        <v>9</v>
      </c>
      <c r="H85" s="151">
        <f t="shared" si="3"/>
        <v>6.333333333333333</v>
      </c>
      <c r="I85" s="77">
        <f t="shared" si="4"/>
        <v>2.666666666666667</v>
      </c>
      <c r="J85" s="77">
        <f t="shared" si="5"/>
        <v>42.10526315789474</v>
      </c>
    </row>
    <row r="86" spans="1:10" ht="14.25" customHeight="1">
      <c r="A86" s="3" t="s">
        <v>202</v>
      </c>
      <c r="B86" s="3" t="s">
        <v>22</v>
      </c>
      <c r="C86" s="7" t="s">
        <v>251</v>
      </c>
      <c r="D86" s="21">
        <v>11</v>
      </c>
      <c r="E86" s="38">
        <v>6</v>
      </c>
      <c r="F86" s="39">
        <v>11</v>
      </c>
      <c r="G86" s="39">
        <v>6</v>
      </c>
      <c r="H86" s="151">
        <f t="shared" si="3"/>
        <v>9.333333333333334</v>
      </c>
      <c r="I86" s="77">
        <f t="shared" si="4"/>
        <v>-3.333333333333334</v>
      </c>
      <c r="J86" s="77">
        <f t="shared" si="5"/>
        <v>-35.71428571428572</v>
      </c>
    </row>
    <row r="87" spans="1:10" ht="14.25" customHeight="1">
      <c r="A87" s="3" t="s">
        <v>202</v>
      </c>
      <c r="B87" s="3" t="s">
        <v>22</v>
      </c>
      <c r="C87" s="3" t="s">
        <v>252</v>
      </c>
      <c r="D87" s="21">
        <v>4</v>
      </c>
      <c r="E87" s="38">
        <v>5</v>
      </c>
      <c r="F87" s="45">
        <v>6</v>
      </c>
      <c r="G87" s="39">
        <v>3</v>
      </c>
      <c r="H87" s="151">
        <f t="shared" si="3"/>
        <v>5</v>
      </c>
      <c r="I87" s="77">
        <f t="shared" si="4"/>
        <v>-2</v>
      </c>
      <c r="J87" s="77">
        <f t="shared" si="5"/>
        <v>-40</v>
      </c>
    </row>
    <row r="88" spans="1:10" s="12" customFormat="1" ht="14.25" customHeight="1">
      <c r="A88" s="10"/>
      <c r="B88" s="33" t="s">
        <v>182</v>
      </c>
      <c r="C88" s="33"/>
      <c r="D88" s="34">
        <f>SUM(D69:D87)</f>
        <v>215</v>
      </c>
      <c r="E88" s="46">
        <f>SUM(E69:E87)</f>
        <v>223</v>
      </c>
      <c r="F88" s="41">
        <f>SUM(F69:F87)</f>
        <v>206</v>
      </c>
      <c r="G88" s="41">
        <f>SUM(G69:G87)</f>
        <v>225</v>
      </c>
      <c r="H88" s="168">
        <f t="shared" si="3"/>
        <v>214.66666666666666</v>
      </c>
      <c r="I88" s="169">
        <f t="shared" si="4"/>
        <v>10.333333333333343</v>
      </c>
      <c r="J88" s="169">
        <f t="shared" si="5"/>
        <v>4.8136645962732985</v>
      </c>
    </row>
    <row r="89" spans="1:10" s="13" customFormat="1" ht="14.25" customHeight="1">
      <c r="A89" s="11"/>
      <c r="B89" s="5" t="s">
        <v>183</v>
      </c>
      <c r="C89" s="5"/>
      <c r="D89" s="23">
        <f>SUM(D68+D88)</f>
        <v>974</v>
      </c>
      <c r="E89" s="48">
        <f>SUM(E68+E88)</f>
        <v>991</v>
      </c>
      <c r="F89" s="44">
        <f>F88+F68</f>
        <v>974</v>
      </c>
      <c r="G89" s="44">
        <f>SUM(G68+G88)</f>
        <v>973</v>
      </c>
      <c r="H89" s="172">
        <f t="shared" si="3"/>
        <v>979.6666666666666</v>
      </c>
      <c r="I89" s="173">
        <f t="shared" si="4"/>
        <v>-6.666666666666629</v>
      </c>
      <c r="J89" s="173">
        <f t="shared" si="5"/>
        <v>-0.680503572643758</v>
      </c>
    </row>
    <row r="90" spans="1:10" ht="14.25" customHeight="1">
      <c r="A90" s="3" t="s">
        <v>202</v>
      </c>
      <c r="B90" s="3" t="s">
        <v>49</v>
      </c>
      <c r="C90" s="3" t="s">
        <v>253</v>
      </c>
      <c r="D90" s="24">
        <v>21</v>
      </c>
      <c r="E90" s="38">
        <v>30</v>
      </c>
      <c r="F90" s="39">
        <v>17</v>
      </c>
      <c r="G90" s="39">
        <v>20</v>
      </c>
      <c r="H90" s="151">
        <f t="shared" si="3"/>
        <v>22.666666666666668</v>
      </c>
      <c r="I90" s="77">
        <f t="shared" si="4"/>
        <v>-2.666666666666668</v>
      </c>
      <c r="J90" s="77">
        <f t="shared" si="5"/>
        <v>-11.764705882352942</v>
      </c>
    </row>
    <row r="91" spans="1:10" ht="14.25" customHeight="1">
      <c r="A91" s="3" t="s">
        <v>202</v>
      </c>
      <c r="B91" s="3" t="s">
        <v>50</v>
      </c>
      <c r="C91" s="3" t="s">
        <v>254</v>
      </c>
      <c r="D91" s="24">
        <v>14</v>
      </c>
      <c r="E91" s="38">
        <v>9</v>
      </c>
      <c r="F91" s="39">
        <v>13</v>
      </c>
      <c r="G91" s="39">
        <v>15</v>
      </c>
      <c r="H91" s="151">
        <f t="shared" si="3"/>
        <v>12</v>
      </c>
      <c r="I91" s="77">
        <f t="shared" si="4"/>
        <v>3</v>
      </c>
      <c r="J91" s="77">
        <f t="shared" si="5"/>
        <v>25</v>
      </c>
    </row>
    <row r="92" spans="1:10" ht="14.25" customHeight="1">
      <c r="A92" s="3" t="s">
        <v>202</v>
      </c>
      <c r="B92" s="3" t="s">
        <v>51</v>
      </c>
      <c r="C92" s="3" t="s">
        <v>255</v>
      </c>
      <c r="D92" s="24">
        <v>14</v>
      </c>
      <c r="E92" s="38">
        <v>7</v>
      </c>
      <c r="F92" s="39">
        <v>7</v>
      </c>
      <c r="G92" s="39">
        <v>12</v>
      </c>
      <c r="H92" s="151">
        <f t="shared" si="3"/>
        <v>9.333333333333334</v>
      </c>
      <c r="I92" s="77">
        <f t="shared" si="4"/>
        <v>2.666666666666666</v>
      </c>
      <c r="J92" s="77">
        <f t="shared" si="5"/>
        <v>28.571428571428555</v>
      </c>
    </row>
    <row r="93" spans="1:10" ht="14.25" customHeight="1">
      <c r="A93" s="3" t="s">
        <v>202</v>
      </c>
      <c r="B93" s="3" t="s">
        <v>26</v>
      </c>
      <c r="C93" s="3" t="s">
        <v>27</v>
      </c>
      <c r="D93" s="24">
        <v>36</v>
      </c>
      <c r="E93" s="38">
        <v>30</v>
      </c>
      <c r="F93" s="39">
        <v>20</v>
      </c>
      <c r="G93" s="39">
        <v>23</v>
      </c>
      <c r="H93" s="151">
        <f t="shared" si="3"/>
        <v>28.666666666666668</v>
      </c>
      <c r="I93" s="77">
        <f t="shared" si="4"/>
        <v>-5.666666666666668</v>
      </c>
      <c r="J93" s="77">
        <f t="shared" si="5"/>
        <v>-19.767441860465112</v>
      </c>
    </row>
    <row r="94" spans="1:10" ht="14.25" customHeight="1">
      <c r="A94" s="3" t="s">
        <v>202</v>
      </c>
      <c r="B94" s="3" t="s">
        <v>28</v>
      </c>
      <c r="C94" s="3" t="s">
        <v>256</v>
      </c>
      <c r="D94" s="24">
        <v>10</v>
      </c>
      <c r="E94" s="38">
        <v>6</v>
      </c>
      <c r="F94" s="39">
        <v>8</v>
      </c>
      <c r="G94" s="39">
        <v>8</v>
      </c>
      <c r="H94" s="151">
        <f t="shared" si="3"/>
        <v>8</v>
      </c>
      <c r="I94" s="77">
        <f t="shared" si="4"/>
        <v>0</v>
      </c>
      <c r="J94" s="77">
        <f t="shared" si="5"/>
        <v>0</v>
      </c>
    </row>
    <row r="95" spans="1:10" ht="14.25" customHeight="1">
      <c r="A95" s="3" t="s">
        <v>202</v>
      </c>
      <c r="B95" s="3" t="s">
        <v>29</v>
      </c>
      <c r="C95" s="3" t="s">
        <v>257</v>
      </c>
      <c r="D95" s="24">
        <v>37</v>
      </c>
      <c r="E95" s="38">
        <v>23</v>
      </c>
      <c r="F95" s="39">
        <v>37</v>
      </c>
      <c r="G95" s="39">
        <v>34</v>
      </c>
      <c r="H95" s="151">
        <f t="shared" si="3"/>
        <v>32.333333333333336</v>
      </c>
      <c r="I95" s="77">
        <f t="shared" si="4"/>
        <v>1.6666666666666643</v>
      </c>
      <c r="J95" s="77">
        <f t="shared" si="5"/>
        <v>5.154639175257714</v>
      </c>
    </row>
    <row r="96" spans="1:10" ht="14.25" customHeight="1">
      <c r="A96" s="3" t="s">
        <v>202</v>
      </c>
      <c r="B96" s="3" t="s">
        <v>23</v>
      </c>
      <c r="C96" s="3" t="s">
        <v>257</v>
      </c>
      <c r="D96" s="24">
        <v>51</v>
      </c>
      <c r="E96" s="38">
        <v>41</v>
      </c>
      <c r="F96" s="39">
        <v>25</v>
      </c>
      <c r="G96" s="39">
        <v>35</v>
      </c>
      <c r="H96" s="151">
        <f t="shared" si="3"/>
        <v>39</v>
      </c>
      <c r="I96" s="77">
        <f t="shared" si="4"/>
        <v>-4</v>
      </c>
      <c r="J96" s="77">
        <f t="shared" si="5"/>
        <v>-10.256410256410248</v>
      </c>
    </row>
    <row r="97" spans="1:10" ht="14.25" customHeight="1">
      <c r="A97" s="3" t="s">
        <v>180</v>
      </c>
      <c r="B97" s="3" t="s">
        <v>24</v>
      </c>
      <c r="C97" s="3" t="s">
        <v>258</v>
      </c>
      <c r="D97" s="24">
        <v>30</v>
      </c>
      <c r="E97" s="38">
        <v>24</v>
      </c>
      <c r="F97" s="39">
        <v>20</v>
      </c>
      <c r="G97" s="39">
        <v>36</v>
      </c>
      <c r="H97" s="151">
        <f t="shared" si="3"/>
        <v>24.666666666666668</v>
      </c>
      <c r="I97" s="77">
        <f t="shared" si="4"/>
        <v>11.333333333333332</v>
      </c>
      <c r="J97" s="77">
        <f t="shared" si="5"/>
        <v>45.94594594594594</v>
      </c>
    </row>
    <row r="98" spans="1:10" ht="14.25" customHeight="1">
      <c r="A98" s="3" t="s">
        <v>202</v>
      </c>
      <c r="B98" s="3" t="s">
        <v>390</v>
      </c>
      <c r="C98" s="3" t="s">
        <v>258</v>
      </c>
      <c r="D98" s="24">
        <v>65</v>
      </c>
      <c r="E98" s="38">
        <v>68</v>
      </c>
      <c r="F98" s="39">
        <v>57</v>
      </c>
      <c r="G98" s="39">
        <v>53</v>
      </c>
      <c r="H98" s="151">
        <f t="shared" si="3"/>
        <v>63.333333333333336</v>
      </c>
      <c r="I98" s="77">
        <f t="shared" si="4"/>
        <v>-10.333333333333336</v>
      </c>
      <c r="J98" s="77">
        <f t="shared" si="5"/>
        <v>-16.31578947368422</v>
      </c>
    </row>
    <row r="99" spans="1:10" ht="14.25" customHeight="1">
      <c r="A99" s="3" t="s">
        <v>202</v>
      </c>
      <c r="B99" s="3" t="s">
        <v>25</v>
      </c>
      <c r="C99" s="3" t="s">
        <v>258</v>
      </c>
      <c r="D99" s="24">
        <v>63</v>
      </c>
      <c r="E99" s="38">
        <v>58</v>
      </c>
      <c r="F99" s="39">
        <v>63</v>
      </c>
      <c r="G99" s="39">
        <v>72</v>
      </c>
      <c r="H99" s="151">
        <f t="shared" si="3"/>
        <v>61.333333333333336</v>
      </c>
      <c r="I99" s="77">
        <f t="shared" si="4"/>
        <v>10.666666666666664</v>
      </c>
      <c r="J99" s="77">
        <f t="shared" si="5"/>
        <v>17.39130434782608</v>
      </c>
    </row>
    <row r="100" spans="1:10" ht="14.25" customHeight="1">
      <c r="A100" s="3" t="s">
        <v>202</v>
      </c>
      <c r="B100" s="3" t="s">
        <v>391</v>
      </c>
      <c r="C100" s="3" t="s">
        <v>258</v>
      </c>
      <c r="D100" s="24">
        <v>55</v>
      </c>
      <c r="E100" s="38">
        <v>71</v>
      </c>
      <c r="F100" s="39">
        <v>66</v>
      </c>
      <c r="G100" s="39">
        <v>55</v>
      </c>
      <c r="H100" s="151">
        <f t="shared" si="3"/>
        <v>64</v>
      </c>
      <c r="I100" s="77">
        <f t="shared" si="4"/>
        <v>-9</v>
      </c>
      <c r="J100" s="77">
        <f t="shared" si="5"/>
        <v>-14.0625</v>
      </c>
    </row>
    <row r="101" spans="1:10" ht="14.25" customHeight="1">
      <c r="A101" s="3" t="s">
        <v>202</v>
      </c>
      <c r="B101" s="3" t="s">
        <v>18</v>
      </c>
      <c r="C101" s="3" t="s">
        <v>259</v>
      </c>
      <c r="D101" s="25">
        <v>22</v>
      </c>
      <c r="E101" s="38">
        <v>10</v>
      </c>
      <c r="F101" s="39">
        <v>27</v>
      </c>
      <c r="G101" s="39">
        <v>31</v>
      </c>
      <c r="H101" s="151">
        <f t="shared" si="3"/>
        <v>19.666666666666668</v>
      </c>
      <c r="I101" s="77">
        <f t="shared" si="4"/>
        <v>11.333333333333332</v>
      </c>
      <c r="J101" s="77">
        <f t="shared" si="5"/>
        <v>57.627118644067764</v>
      </c>
    </row>
    <row r="102" spans="1:10" ht="14.25" customHeight="1">
      <c r="A102" s="3" t="s">
        <v>202</v>
      </c>
      <c r="B102" s="3" t="s">
        <v>52</v>
      </c>
      <c r="C102" s="3" t="s">
        <v>260</v>
      </c>
      <c r="D102" s="24">
        <v>20</v>
      </c>
      <c r="E102" s="38">
        <v>27</v>
      </c>
      <c r="F102" s="39">
        <v>14</v>
      </c>
      <c r="G102" s="39">
        <v>17</v>
      </c>
      <c r="H102" s="151">
        <f t="shared" si="3"/>
        <v>20.333333333333332</v>
      </c>
      <c r="I102" s="77">
        <f t="shared" si="4"/>
        <v>-3.333333333333332</v>
      </c>
      <c r="J102" s="77">
        <f t="shared" si="5"/>
        <v>-16.393442622950815</v>
      </c>
    </row>
    <row r="103" spans="1:10" ht="14.25" customHeight="1">
      <c r="A103" s="3" t="s">
        <v>202</v>
      </c>
      <c r="B103" s="3" t="s">
        <v>18</v>
      </c>
      <c r="C103" s="3" t="s">
        <v>261</v>
      </c>
      <c r="D103" s="25">
        <v>8</v>
      </c>
      <c r="E103" s="38">
        <v>12</v>
      </c>
      <c r="F103" s="39">
        <v>12</v>
      </c>
      <c r="G103" s="39">
        <v>7</v>
      </c>
      <c r="H103" s="151">
        <f t="shared" si="3"/>
        <v>10.666666666666666</v>
      </c>
      <c r="I103" s="77">
        <f t="shared" si="4"/>
        <v>-3.666666666666666</v>
      </c>
      <c r="J103" s="77">
        <f t="shared" si="5"/>
        <v>-34.375</v>
      </c>
    </row>
    <row r="104" spans="1:10" ht="14.25" customHeight="1">
      <c r="A104" s="3" t="s">
        <v>202</v>
      </c>
      <c r="B104" s="3" t="s">
        <v>18</v>
      </c>
      <c r="C104" s="3" t="s">
        <v>262</v>
      </c>
      <c r="D104" s="24">
        <v>11</v>
      </c>
      <c r="E104" s="38">
        <v>8</v>
      </c>
      <c r="F104" s="39">
        <v>13</v>
      </c>
      <c r="G104" s="39">
        <v>29</v>
      </c>
      <c r="H104" s="151">
        <f t="shared" si="3"/>
        <v>10.666666666666666</v>
      </c>
      <c r="I104" s="77">
        <f t="shared" si="4"/>
        <v>18.333333333333336</v>
      </c>
      <c r="J104" s="77">
        <f t="shared" si="5"/>
        <v>171.875</v>
      </c>
    </row>
    <row r="105" spans="1:10" ht="14.25" customHeight="1">
      <c r="A105" s="3" t="s">
        <v>202</v>
      </c>
      <c r="B105" s="3" t="s">
        <v>53</v>
      </c>
      <c r="C105" s="3" t="s">
        <v>263</v>
      </c>
      <c r="D105" s="24">
        <v>14</v>
      </c>
      <c r="E105" s="38">
        <v>6</v>
      </c>
      <c r="F105" s="39">
        <v>7</v>
      </c>
      <c r="G105" s="39">
        <v>10</v>
      </c>
      <c r="H105" s="151">
        <f t="shared" si="3"/>
        <v>9</v>
      </c>
      <c r="I105" s="77">
        <f t="shared" si="4"/>
        <v>1</v>
      </c>
      <c r="J105" s="77">
        <f t="shared" si="5"/>
        <v>11.111111111111114</v>
      </c>
    </row>
    <row r="106" spans="1:10" ht="14.25" customHeight="1">
      <c r="A106" s="3" t="s">
        <v>202</v>
      </c>
      <c r="B106" s="3" t="s">
        <v>18</v>
      </c>
      <c r="C106" s="3" t="s">
        <v>264</v>
      </c>
      <c r="D106" s="25">
        <v>15</v>
      </c>
      <c r="E106" s="38">
        <v>22</v>
      </c>
      <c r="F106" s="39">
        <v>13</v>
      </c>
      <c r="G106" s="39">
        <v>6</v>
      </c>
      <c r="H106" s="151">
        <f t="shared" si="3"/>
        <v>16.666666666666668</v>
      </c>
      <c r="I106" s="77">
        <f t="shared" si="4"/>
        <v>-10.666666666666668</v>
      </c>
      <c r="J106" s="77">
        <f t="shared" si="5"/>
        <v>-64</v>
      </c>
    </row>
    <row r="107" spans="1:10" ht="14.25" customHeight="1">
      <c r="A107" s="3" t="s">
        <v>202</v>
      </c>
      <c r="B107" s="3" t="s">
        <v>18</v>
      </c>
      <c r="C107" s="3" t="s">
        <v>265</v>
      </c>
      <c r="D107" s="24">
        <v>16</v>
      </c>
      <c r="E107" s="38">
        <v>20</v>
      </c>
      <c r="F107" s="39">
        <v>24</v>
      </c>
      <c r="G107" s="39">
        <v>25</v>
      </c>
      <c r="H107" s="151">
        <f t="shared" si="3"/>
        <v>20</v>
      </c>
      <c r="I107" s="77">
        <f t="shared" si="4"/>
        <v>5</v>
      </c>
      <c r="J107" s="77">
        <f t="shared" si="5"/>
        <v>25</v>
      </c>
    </row>
    <row r="108" spans="1:10" ht="14.25" customHeight="1">
      <c r="A108" s="3" t="s">
        <v>202</v>
      </c>
      <c r="B108" s="3" t="s">
        <v>54</v>
      </c>
      <c r="C108" s="3" t="s">
        <v>266</v>
      </c>
      <c r="D108" s="24">
        <v>18</v>
      </c>
      <c r="E108" s="38">
        <v>15</v>
      </c>
      <c r="F108" s="39">
        <v>14</v>
      </c>
      <c r="G108" s="39">
        <v>15</v>
      </c>
      <c r="H108" s="151">
        <f t="shared" si="3"/>
        <v>15.666666666666666</v>
      </c>
      <c r="I108" s="77">
        <f t="shared" si="4"/>
        <v>-0.6666666666666661</v>
      </c>
      <c r="J108" s="77">
        <f t="shared" si="5"/>
        <v>-4.255319148936167</v>
      </c>
    </row>
    <row r="109" spans="1:10" ht="14.25" customHeight="1">
      <c r="A109" s="3" t="s">
        <v>202</v>
      </c>
      <c r="B109" s="3" t="s">
        <v>55</v>
      </c>
      <c r="C109" s="3" t="s">
        <v>267</v>
      </c>
      <c r="D109" s="24">
        <v>18</v>
      </c>
      <c r="E109" s="38">
        <v>17</v>
      </c>
      <c r="F109" s="39">
        <v>21</v>
      </c>
      <c r="G109" s="39">
        <v>22</v>
      </c>
      <c r="H109" s="151">
        <f t="shared" si="3"/>
        <v>18.666666666666668</v>
      </c>
      <c r="I109" s="77">
        <f t="shared" si="4"/>
        <v>3.333333333333332</v>
      </c>
      <c r="J109" s="77">
        <f t="shared" si="5"/>
        <v>17.85714285714286</v>
      </c>
    </row>
    <row r="110" spans="1:10" ht="14.25" customHeight="1">
      <c r="A110" s="3" t="s">
        <v>202</v>
      </c>
      <c r="B110" s="3" t="s">
        <v>18</v>
      </c>
      <c r="C110" s="3" t="s">
        <v>268</v>
      </c>
      <c r="D110" s="24">
        <v>21</v>
      </c>
      <c r="E110" s="38">
        <v>18</v>
      </c>
      <c r="F110" s="39">
        <v>30</v>
      </c>
      <c r="G110" s="39">
        <v>18</v>
      </c>
      <c r="H110" s="151">
        <f t="shared" si="3"/>
        <v>23</v>
      </c>
      <c r="I110" s="77">
        <f t="shared" si="4"/>
        <v>-5</v>
      </c>
      <c r="J110" s="77">
        <f t="shared" si="5"/>
        <v>-21.73913043478261</v>
      </c>
    </row>
    <row r="111" spans="1:10" ht="14.25" customHeight="1">
      <c r="A111" s="3" t="s">
        <v>202</v>
      </c>
      <c r="B111" s="3" t="s">
        <v>6</v>
      </c>
      <c r="C111" s="3" t="s">
        <v>269</v>
      </c>
      <c r="D111" s="24">
        <v>19</v>
      </c>
      <c r="E111" s="38">
        <v>14</v>
      </c>
      <c r="F111" s="39">
        <v>23</v>
      </c>
      <c r="G111" s="39">
        <v>19</v>
      </c>
      <c r="H111" s="151">
        <f t="shared" si="3"/>
        <v>18.666666666666668</v>
      </c>
      <c r="I111" s="77">
        <f t="shared" si="4"/>
        <v>0.33333333333333215</v>
      </c>
      <c r="J111" s="77">
        <f t="shared" si="5"/>
        <v>1.7857142857142776</v>
      </c>
    </row>
    <row r="112" spans="1:10" ht="14.25" customHeight="1">
      <c r="A112" s="3" t="s">
        <v>202</v>
      </c>
      <c r="B112" s="3" t="s">
        <v>156</v>
      </c>
      <c r="C112" s="3" t="s">
        <v>270</v>
      </c>
      <c r="D112" s="24">
        <v>5</v>
      </c>
      <c r="E112" s="38">
        <v>12</v>
      </c>
      <c r="F112" s="39">
        <v>9</v>
      </c>
      <c r="G112" s="39">
        <v>4</v>
      </c>
      <c r="H112" s="151">
        <f t="shared" si="3"/>
        <v>8.666666666666666</v>
      </c>
      <c r="I112" s="77">
        <f t="shared" si="4"/>
        <v>-4.666666666666666</v>
      </c>
      <c r="J112" s="77">
        <f t="shared" si="5"/>
        <v>-53.84615384615385</v>
      </c>
    </row>
    <row r="113" spans="1:10" ht="14.25" customHeight="1">
      <c r="A113" s="3" t="s">
        <v>202</v>
      </c>
      <c r="B113" s="3" t="s">
        <v>392</v>
      </c>
      <c r="C113" s="3" t="s">
        <v>271</v>
      </c>
      <c r="D113" s="24">
        <v>4</v>
      </c>
      <c r="E113" s="38">
        <v>5</v>
      </c>
      <c r="F113" s="39">
        <v>3</v>
      </c>
      <c r="G113" s="39">
        <v>2</v>
      </c>
      <c r="H113" s="151">
        <f t="shared" si="3"/>
        <v>4</v>
      </c>
      <c r="I113" s="77">
        <f t="shared" si="4"/>
        <v>-2</v>
      </c>
      <c r="J113" s="77">
        <f t="shared" si="5"/>
        <v>-50</v>
      </c>
    </row>
    <row r="114" spans="1:10" ht="14.25" customHeight="1">
      <c r="A114" s="3" t="s">
        <v>180</v>
      </c>
      <c r="B114" s="3" t="s">
        <v>30</v>
      </c>
      <c r="C114" s="3" t="s">
        <v>272</v>
      </c>
      <c r="D114" s="24">
        <v>6</v>
      </c>
      <c r="E114" s="38">
        <v>1</v>
      </c>
      <c r="F114" s="39">
        <v>11</v>
      </c>
      <c r="G114" s="39">
        <v>6</v>
      </c>
      <c r="H114" s="151">
        <f t="shared" si="3"/>
        <v>6</v>
      </c>
      <c r="I114" s="77">
        <f t="shared" si="4"/>
        <v>0</v>
      </c>
      <c r="J114" s="77">
        <f t="shared" si="5"/>
        <v>0</v>
      </c>
    </row>
    <row r="115" spans="1:10" ht="14.25" customHeight="1">
      <c r="A115" s="3" t="s">
        <v>202</v>
      </c>
      <c r="B115" s="3" t="s">
        <v>22</v>
      </c>
      <c r="C115" s="3" t="s">
        <v>33</v>
      </c>
      <c r="D115" s="24">
        <v>3</v>
      </c>
      <c r="E115" s="38">
        <v>2</v>
      </c>
      <c r="F115" s="39">
        <v>11</v>
      </c>
      <c r="G115" s="39">
        <v>5</v>
      </c>
      <c r="H115" s="151">
        <f t="shared" si="3"/>
        <v>5.333333333333333</v>
      </c>
      <c r="I115" s="77">
        <f t="shared" si="4"/>
        <v>-0.33333333333333304</v>
      </c>
      <c r="J115" s="77">
        <f t="shared" si="5"/>
        <v>-6.25</v>
      </c>
    </row>
    <row r="116" spans="1:10" ht="14.25" customHeight="1">
      <c r="A116" s="3" t="s">
        <v>202</v>
      </c>
      <c r="B116" s="1" t="s">
        <v>466</v>
      </c>
      <c r="C116" s="3" t="s">
        <v>34</v>
      </c>
      <c r="D116" s="25"/>
      <c r="E116" s="38"/>
      <c r="F116" s="39">
        <v>0</v>
      </c>
      <c r="G116" s="39">
        <v>0</v>
      </c>
      <c r="H116" s="151">
        <f t="shared" si="3"/>
        <v>0</v>
      </c>
      <c r="I116" s="77">
        <f t="shared" si="4"/>
        <v>0</v>
      </c>
      <c r="J116" s="77">
        <v>0</v>
      </c>
    </row>
    <row r="117" spans="1:10" ht="14.25" customHeight="1">
      <c r="A117" s="3" t="s">
        <v>202</v>
      </c>
      <c r="B117" s="3" t="s">
        <v>22</v>
      </c>
      <c r="C117" s="3" t="s">
        <v>35</v>
      </c>
      <c r="D117" s="24">
        <v>7</v>
      </c>
      <c r="E117" s="38">
        <v>0</v>
      </c>
      <c r="F117" s="39">
        <v>9</v>
      </c>
      <c r="G117" s="39">
        <v>9</v>
      </c>
      <c r="H117" s="151">
        <f t="shared" si="3"/>
        <v>5.333333333333333</v>
      </c>
      <c r="I117" s="77">
        <f t="shared" si="4"/>
        <v>3.666666666666667</v>
      </c>
      <c r="J117" s="77">
        <f t="shared" si="5"/>
        <v>68.75</v>
      </c>
    </row>
    <row r="118" spans="1:10" ht="14.25" customHeight="1">
      <c r="A118" s="3" t="s">
        <v>202</v>
      </c>
      <c r="B118" s="3" t="s">
        <v>22</v>
      </c>
      <c r="C118" s="3" t="s">
        <v>36</v>
      </c>
      <c r="D118" s="24">
        <v>9</v>
      </c>
      <c r="E118" s="38">
        <v>6</v>
      </c>
      <c r="F118" s="39">
        <v>1</v>
      </c>
      <c r="G118" s="39">
        <v>4</v>
      </c>
      <c r="H118" s="151">
        <f t="shared" si="3"/>
        <v>5.333333333333333</v>
      </c>
      <c r="I118" s="77">
        <f t="shared" si="4"/>
        <v>-1.333333333333333</v>
      </c>
      <c r="J118" s="77">
        <f t="shared" si="5"/>
        <v>-25</v>
      </c>
    </row>
    <row r="119" spans="1:10" ht="14.25" customHeight="1">
      <c r="A119" s="3" t="s">
        <v>202</v>
      </c>
      <c r="B119" s="3" t="s">
        <v>22</v>
      </c>
      <c r="C119" s="3" t="s">
        <v>37</v>
      </c>
      <c r="D119" s="24">
        <v>6</v>
      </c>
      <c r="E119" s="38">
        <v>2</v>
      </c>
      <c r="F119" s="39">
        <v>6</v>
      </c>
      <c r="G119" s="39">
        <v>4</v>
      </c>
      <c r="H119" s="151">
        <f t="shared" si="3"/>
        <v>4.666666666666667</v>
      </c>
      <c r="I119" s="77">
        <f t="shared" si="4"/>
        <v>-0.666666666666667</v>
      </c>
      <c r="J119" s="77">
        <f t="shared" si="5"/>
        <v>-14.285714285714292</v>
      </c>
    </row>
    <row r="120" spans="1:10" ht="14.25" customHeight="1">
      <c r="A120" s="3"/>
      <c r="B120" s="1" t="s">
        <v>466</v>
      </c>
      <c r="C120" s="3" t="s">
        <v>396</v>
      </c>
      <c r="D120" s="24"/>
      <c r="E120" s="38"/>
      <c r="F120" s="39">
        <v>0</v>
      </c>
      <c r="G120" s="39">
        <v>0</v>
      </c>
      <c r="H120" s="151">
        <f t="shared" si="3"/>
        <v>0</v>
      </c>
      <c r="I120" s="77">
        <f t="shared" si="4"/>
        <v>0</v>
      </c>
      <c r="J120" s="77">
        <v>0</v>
      </c>
    </row>
    <row r="121" spans="1:10" s="12" customFormat="1" ht="14.25" customHeight="1">
      <c r="A121" s="10"/>
      <c r="B121" s="33" t="s">
        <v>184</v>
      </c>
      <c r="C121" s="33"/>
      <c r="D121" s="34">
        <f>SUM(D90:D120)</f>
        <v>618</v>
      </c>
      <c r="E121" s="46">
        <f>SUM(E90:E120)</f>
        <v>564</v>
      </c>
      <c r="F121" s="41">
        <f>SUM(F90:F120)</f>
        <v>581</v>
      </c>
      <c r="G121" s="41">
        <f>SUM(G90:G120)</f>
        <v>596</v>
      </c>
      <c r="H121" s="168">
        <f t="shared" si="3"/>
        <v>587.6666666666666</v>
      </c>
      <c r="I121" s="169">
        <f t="shared" si="4"/>
        <v>8.333333333333371</v>
      </c>
      <c r="J121" s="169">
        <f t="shared" si="5"/>
        <v>1.418037436188314</v>
      </c>
    </row>
    <row r="122" spans="1:10" ht="14.25" customHeight="1">
      <c r="A122" s="3" t="s">
        <v>202</v>
      </c>
      <c r="B122" s="1" t="s">
        <v>465</v>
      </c>
      <c r="C122" s="3" t="s">
        <v>39</v>
      </c>
      <c r="D122" s="22"/>
      <c r="E122" s="38"/>
      <c r="F122" s="39">
        <v>0</v>
      </c>
      <c r="G122" s="39">
        <v>0</v>
      </c>
      <c r="H122" s="151">
        <f t="shared" si="3"/>
        <v>0</v>
      </c>
      <c r="I122" s="77">
        <f t="shared" si="4"/>
        <v>0</v>
      </c>
      <c r="J122" s="77">
        <v>0</v>
      </c>
    </row>
    <row r="123" spans="1:10" ht="14.25" customHeight="1">
      <c r="A123" s="3" t="s">
        <v>202</v>
      </c>
      <c r="B123" s="3" t="s">
        <v>18</v>
      </c>
      <c r="C123" s="3" t="s">
        <v>40</v>
      </c>
      <c r="D123" s="21">
        <v>9</v>
      </c>
      <c r="E123" s="38">
        <v>7</v>
      </c>
      <c r="F123" s="39">
        <v>5</v>
      </c>
      <c r="G123" s="39">
        <v>6</v>
      </c>
      <c r="H123" s="151">
        <f t="shared" si="3"/>
        <v>7</v>
      </c>
      <c r="I123" s="77">
        <f t="shared" si="4"/>
        <v>-1</v>
      </c>
      <c r="J123" s="77">
        <f t="shared" si="5"/>
        <v>-14.285714285714292</v>
      </c>
    </row>
    <row r="124" spans="1:10" ht="14.25" customHeight="1">
      <c r="A124" s="3" t="s">
        <v>202</v>
      </c>
      <c r="B124" s="3" t="s">
        <v>11</v>
      </c>
      <c r="C124" s="3" t="s">
        <v>41</v>
      </c>
      <c r="D124" s="21">
        <v>6</v>
      </c>
      <c r="E124" s="38">
        <v>12</v>
      </c>
      <c r="F124" s="39">
        <v>14</v>
      </c>
      <c r="G124" s="39">
        <v>6</v>
      </c>
      <c r="H124" s="151">
        <f t="shared" si="3"/>
        <v>10.666666666666666</v>
      </c>
      <c r="I124" s="77">
        <f t="shared" si="4"/>
        <v>-4.666666666666666</v>
      </c>
      <c r="J124" s="77">
        <f t="shared" si="5"/>
        <v>-43.75</v>
      </c>
    </row>
    <row r="125" spans="1:10" ht="14.25" customHeight="1">
      <c r="A125" s="3" t="s">
        <v>180</v>
      </c>
      <c r="B125" s="3" t="s">
        <v>352</v>
      </c>
      <c r="C125" s="3" t="s">
        <v>273</v>
      </c>
      <c r="D125" s="21">
        <v>6</v>
      </c>
      <c r="E125" s="38">
        <v>5</v>
      </c>
      <c r="F125" s="39">
        <v>0</v>
      </c>
      <c r="G125" s="39">
        <v>6</v>
      </c>
      <c r="H125" s="151">
        <f t="shared" si="3"/>
        <v>3.6666666666666665</v>
      </c>
      <c r="I125" s="77">
        <f t="shared" si="4"/>
        <v>2.3333333333333335</v>
      </c>
      <c r="J125" s="77">
        <f t="shared" si="5"/>
        <v>63.636363636363654</v>
      </c>
    </row>
    <row r="126" spans="1:10" ht="14.25" customHeight="1">
      <c r="A126" s="3" t="s">
        <v>202</v>
      </c>
      <c r="B126" s="3" t="s">
        <v>56</v>
      </c>
      <c r="C126" s="3" t="s">
        <v>274</v>
      </c>
      <c r="D126" s="21">
        <v>23</v>
      </c>
      <c r="E126" s="38">
        <v>17</v>
      </c>
      <c r="F126" s="39">
        <v>21</v>
      </c>
      <c r="G126" s="39">
        <v>21</v>
      </c>
      <c r="H126" s="151">
        <f t="shared" si="3"/>
        <v>20.333333333333332</v>
      </c>
      <c r="I126" s="77">
        <f t="shared" si="4"/>
        <v>0.6666666666666679</v>
      </c>
      <c r="J126" s="77">
        <f t="shared" si="5"/>
        <v>3.278688524590166</v>
      </c>
    </row>
    <row r="127" spans="1:10" ht="14.25" customHeight="1">
      <c r="A127" s="3" t="s">
        <v>180</v>
      </c>
      <c r="B127" s="3" t="s">
        <v>57</v>
      </c>
      <c r="C127" s="3" t="s">
        <v>275</v>
      </c>
      <c r="D127" s="21">
        <v>4</v>
      </c>
      <c r="E127" s="38">
        <v>9</v>
      </c>
      <c r="F127" s="39">
        <v>4</v>
      </c>
      <c r="G127" s="39">
        <v>5</v>
      </c>
      <c r="H127" s="151">
        <f t="shared" si="3"/>
        <v>5.666666666666667</v>
      </c>
      <c r="I127" s="77">
        <f t="shared" si="4"/>
        <v>-0.666666666666667</v>
      </c>
      <c r="J127" s="77">
        <f t="shared" si="5"/>
        <v>-11.764705882352942</v>
      </c>
    </row>
    <row r="128" spans="1:10" ht="14.25" customHeight="1">
      <c r="A128" s="3" t="s">
        <v>202</v>
      </c>
      <c r="B128" s="3" t="s">
        <v>18</v>
      </c>
      <c r="C128" s="3" t="s">
        <v>276</v>
      </c>
      <c r="D128" s="21">
        <v>6</v>
      </c>
      <c r="E128" s="38">
        <v>2</v>
      </c>
      <c r="F128" s="39">
        <v>5</v>
      </c>
      <c r="G128" s="39">
        <v>5</v>
      </c>
      <c r="H128" s="151">
        <f t="shared" si="3"/>
        <v>4.333333333333333</v>
      </c>
      <c r="I128" s="77">
        <f t="shared" si="4"/>
        <v>0.666666666666667</v>
      </c>
      <c r="J128" s="77">
        <f t="shared" si="5"/>
        <v>15.384615384615401</v>
      </c>
    </row>
    <row r="129" spans="1:10" ht="14.25" customHeight="1">
      <c r="A129" s="3" t="s">
        <v>202</v>
      </c>
      <c r="B129" s="3" t="s">
        <v>18</v>
      </c>
      <c r="C129" s="3" t="s">
        <v>277</v>
      </c>
      <c r="D129" s="21">
        <v>6</v>
      </c>
      <c r="E129" s="38">
        <v>7</v>
      </c>
      <c r="F129" s="39">
        <v>7</v>
      </c>
      <c r="G129" s="39">
        <v>5</v>
      </c>
      <c r="H129" s="151">
        <f aca="true" t="shared" si="6" ref="H129:H184">AVERAGE(D129:F129)</f>
        <v>6.666666666666667</v>
      </c>
      <c r="I129" s="77">
        <f aca="true" t="shared" si="7" ref="I129:I184">G129-H129</f>
        <v>-1.666666666666667</v>
      </c>
      <c r="J129" s="77">
        <f t="shared" si="5"/>
        <v>-25</v>
      </c>
    </row>
    <row r="130" spans="1:10" ht="14.25" customHeight="1">
      <c r="A130" s="3" t="s">
        <v>202</v>
      </c>
      <c r="B130" s="3" t="s">
        <v>18</v>
      </c>
      <c r="C130" s="3" t="s">
        <v>278</v>
      </c>
      <c r="D130" s="21">
        <v>28</v>
      </c>
      <c r="E130" s="38">
        <v>30</v>
      </c>
      <c r="F130" s="39">
        <v>29</v>
      </c>
      <c r="G130" s="39">
        <v>33</v>
      </c>
      <c r="H130" s="151">
        <f t="shared" si="6"/>
        <v>29</v>
      </c>
      <c r="I130" s="77">
        <f t="shared" si="7"/>
        <v>4</v>
      </c>
      <c r="J130" s="77">
        <f t="shared" si="5"/>
        <v>13.793103448275872</v>
      </c>
    </row>
    <row r="131" spans="1:10" ht="14.25" customHeight="1">
      <c r="A131" s="3" t="s">
        <v>202</v>
      </c>
      <c r="B131" s="3" t="s">
        <v>18</v>
      </c>
      <c r="C131" s="3" t="s">
        <v>279</v>
      </c>
      <c r="D131" s="21">
        <v>13</v>
      </c>
      <c r="E131" s="38">
        <v>14</v>
      </c>
      <c r="F131" s="39">
        <v>8</v>
      </c>
      <c r="G131" s="39">
        <v>6</v>
      </c>
      <c r="H131" s="151">
        <f t="shared" si="6"/>
        <v>11.666666666666666</v>
      </c>
      <c r="I131" s="77">
        <f t="shared" si="7"/>
        <v>-5.666666666666666</v>
      </c>
      <c r="J131" s="77">
        <f aca="true" t="shared" si="8" ref="J131:J184">G131/H131*100-100</f>
        <v>-48.57142857142856</v>
      </c>
    </row>
    <row r="132" spans="1:10" ht="14.25" customHeight="1">
      <c r="A132" s="3" t="s">
        <v>202</v>
      </c>
      <c r="B132" s="3" t="s">
        <v>58</v>
      </c>
      <c r="C132" s="3" t="s">
        <v>280</v>
      </c>
      <c r="D132" s="21">
        <v>23</v>
      </c>
      <c r="E132" s="38">
        <v>22</v>
      </c>
      <c r="F132" s="39">
        <v>24</v>
      </c>
      <c r="G132" s="39">
        <v>27</v>
      </c>
      <c r="H132" s="151">
        <f t="shared" si="6"/>
        <v>23</v>
      </c>
      <c r="I132" s="77">
        <f t="shared" si="7"/>
        <v>4</v>
      </c>
      <c r="J132" s="77">
        <f t="shared" si="8"/>
        <v>17.391304347826093</v>
      </c>
    </row>
    <row r="133" spans="1:10" ht="14.25" customHeight="1">
      <c r="A133" s="3" t="s">
        <v>180</v>
      </c>
      <c r="B133" s="3" t="s">
        <v>353</v>
      </c>
      <c r="C133" s="3" t="s">
        <v>280</v>
      </c>
      <c r="D133" s="21">
        <v>23</v>
      </c>
      <c r="E133" s="38">
        <v>22</v>
      </c>
      <c r="F133" s="39">
        <v>23</v>
      </c>
      <c r="G133" s="39">
        <v>25</v>
      </c>
      <c r="H133" s="151">
        <f t="shared" si="6"/>
        <v>22.666666666666668</v>
      </c>
      <c r="I133" s="77">
        <f t="shared" si="7"/>
        <v>2.333333333333332</v>
      </c>
      <c r="J133" s="77">
        <f t="shared" si="8"/>
        <v>10.294117647058812</v>
      </c>
    </row>
    <row r="134" spans="1:10" ht="14.25" customHeight="1">
      <c r="A134" s="3" t="s">
        <v>202</v>
      </c>
      <c r="B134" s="1" t="s">
        <v>466</v>
      </c>
      <c r="C134" s="3" t="s">
        <v>42</v>
      </c>
      <c r="D134" s="22"/>
      <c r="E134" s="38"/>
      <c r="F134" s="39">
        <v>0</v>
      </c>
      <c r="G134" s="39">
        <v>0</v>
      </c>
      <c r="H134" s="151">
        <f t="shared" si="6"/>
        <v>0</v>
      </c>
      <c r="I134" s="77">
        <f t="shared" si="7"/>
        <v>0</v>
      </c>
      <c r="J134" s="77">
        <v>0</v>
      </c>
    </row>
    <row r="135" spans="1:10" ht="14.25" customHeight="1">
      <c r="A135" s="3" t="s">
        <v>202</v>
      </c>
      <c r="B135" s="1" t="s">
        <v>465</v>
      </c>
      <c r="C135" s="3" t="s">
        <v>281</v>
      </c>
      <c r="D135" s="22"/>
      <c r="E135" s="38"/>
      <c r="F135" s="39">
        <v>2</v>
      </c>
      <c r="G135" s="39">
        <v>0</v>
      </c>
      <c r="H135" s="151">
        <f t="shared" si="6"/>
        <v>2</v>
      </c>
      <c r="I135" s="77">
        <f t="shared" si="7"/>
        <v>-2</v>
      </c>
      <c r="J135" s="77">
        <f t="shared" si="8"/>
        <v>-100</v>
      </c>
    </row>
    <row r="136" spans="1:10" ht="14.25" customHeight="1">
      <c r="A136" s="3" t="s">
        <v>202</v>
      </c>
      <c r="B136" s="3" t="s">
        <v>22</v>
      </c>
      <c r="C136" s="3" t="s">
        <v>406</v>
      </c>
      <c r="D136" s="21">
        <v>3</v>
      </c>
      <c r="E136" s="38">
        <v>1</v>
      </c>
      <c r="F136" s="39">
        <v>0</v>
      </c>
      <c r="G136" s="39">
        <v>0</v>
      </c>
      <c r="H136" s="151">
        <f t="shared" si="6"/>
        <v>1.3333333333333333</v>
      </c>
      <c r="I136" s="77">
        <f t="shared" si="7"/>
        <v>-1.3333333333333333</v>
      </c>
      <c r="J136" s="77">
        <f t="shared" si="8"/>
        <v>-100</v>
      </c>
    </row>
    <row r="137" spans="1:10" ht="14.25" customHeight="1">
      <c r="A137" s="3" t="s">
        <v>202</v>
      </c>
      <c r="B137" s="1" t="s">
        <v>466</v>
      </c>
      <c r="C137" s="19" t="s">
        <v>414</v>
      </c>
      <c r="D137" s="21">
        <v>4</v>
      </c>
      <c r="E137" s="38"/>
      <c r="F137" s="39">
        <v>0</v>
      </c>
      <c r="G137" s="39">
        <v>0</v>
      </c>
      <c r="H137" s="151">
        <f t="shared" si="6"/>
        <v>2</v>
      </c>
      <c r="I137" s="77">
        <f t="shared" si="7"/>
        <v>-2</v>
      </c>
      <c r="J137" s="77">
        <f t="shared" si="8"/>
        <v>-100</v>
      </c>
    </row>
    <row r="138" spans="1:10" ht="14.25" customHeight="1">
      <c r="A138" s="3" t="s">
        <v>202</v>
      </c>
      <c r="B138" s="3" t="s">
        <v>22</v>
      </c>
      <c r="C138" s="3" t="s">
        <v>282</v>
      </c>
      <c r="D138" s="22">
        <v>0</v>
      </c>
      <c r="E138" s="38">
        <v>0</v>
      </c>
      <c r="F138" s="39">
        <v>2</v>
      </c>
      <c r="G138" s="39">
        <v>1</v>
      </c>
      <c r="H138" s="151">
        <f t="shared" si="6"/>
        <v>0.6666666666666666</v>
      </c>
      <c r="I138" s="77">
        <f t="shared" si="7"/>
        <v>0.33333333333333337</v>
      </c>
      <c r="J138" s="77">
        <f t="shared" si="8"/>
        <v>50</v>
      </c>
    </row>
    <row r="139" spans="1:10" ht="14.25" customHeight="1">
      <c r="A139" s="3" t="s">
        <v>202</v>
      </c>
      <c r="B139" s="3" t="s">
        <v>22</v>
      </c>
      <c r="C139" s="3" t="s">
        <v>283</v>
      </c>
      <c r="D139" s="21">
        <v>7</v>
      </c>
      <c r="E139" s="38">
        <v>4</v>
      </c>
      <c r="F139" s="39">
        <v>6</v>
      </c>
      <c r="G139" s="39">
        <v>1</v>
      </c>
      <c r="H139" s="151">
        <f t="shared" si="6"/>
        <v>5.666666666666667</v>
      </c>
      <c r="I139" s="77">
        <f t="shared" si="7"/>
        <v>-4.666666666666667</v>
      </c>
      <c r="J139" s="77">
        <f t="shared" si="8"/>
        <v>-82.3529411764706</v>
      </c>
    </row>
    <row r="140" spans="1:10" ht="14.25" customHeight="1">
      <c r="A140" s="3" t="s">
        <v>202</v>
      </c>
      <c r="B140" s="3" t="s">
        <v>22</v>
      </c>
      <c r="C140" s="3" t="s">
        <v>284</v>
      </c>
      <c r="D140" s="21">
        <v>6</v>
      </c>
      <c r="E140" s="38">
        <v>3</v>
      </c>
      <c r="F140" s="39">
        <v>5</v>
      </c>
      <c r="G140" s="39">
        <v>3</v>
      </c>
      <c r="H140" s="151">
        <f t="shared" si="6"/>
        <v>4.666666666666667</v>
      </c>
      <c r="I140" s="77">
        <f t="shared" si="7"/>
        <v>-1.666666666666667</v>
      </c>
      <c r="J140" s="77">
        <f t="shared" si="8"/>
        <v>-35.71428571428572</v>
      </c>
    </row>
    <row r="141" spans="1:10" ht="14.25" customHeight="1">
      <c r="A141" s="3" t="s">
        <v>202</v>
      </c>
      <c r="B141" s="3" t="s">
        <v>22</v>
      </c>
      <c r="C141" s="3" t="s">
        <v>285</v>
      </c>
      <c r="D141" s="21">
        <v>7</v>
      </c>
      <c r="E141" s="38">
        <v>14</v>
      </c>
      <c r="F141" s="39">
        <v>6</v>
      </c>
      <c r="G141" s="39">
        <v>7</v>
      </c>
      <c r="H141" s="151">
        <f t="shared" si="6"/>
        <v>9</v>
      </c>
      <c r="I141" s="77">
        <f t="shared" si="7"/>
        <v>-2</v>
      </c>
      <c r="J141" s="77">
        <f t="shared" si="8"/>
        <v>-22.222222222222214</v>
      </c>
    </row>
    <row r="142" spans="1:10" ht="14.25" customHeight="1">
      <c r="A142" s="3"/>
      <c r="B142" s="1" t="s">
        <v>395</v>
      </c>
      <c r="C142" s="3" t="s">
        <v>397</v>
      </c>
      <c r="D142" s="21"/>
      <c r="E142" s="38"/>
      <c r="F142" s="39">
        <v>0</v>
      </c>
      <c r="G142" s="39">
        <v>0</v>
      </c>
      <c r="H142" s="151">
        <f t="shared" si="6"/>
        <v>0</v>
      </c>
      <c r="I142" s="77">
        <f t="shared" si="7"/>
        <v>0</v>
      </c>
      <c r="J142" s="77">
        <v>0</v>
      </c>
    </row>
    <row r="143" spans="1:10" s="12" customFormat="1" ht="14.25" customHeight="1">
      <c r="A143" s="10"/>
      <c r="B143" s="33" t="s">
        <v>185</v>
      </c>
      <c r="C143" s="33"/>
      <c r="D143" s="34">
        <f>SUM(D122:D142)</f>
        <v>174</v>
      </c>
      <c r="E143" s="46">
        <f>SUM(E122:E142)</f>
        <v>169</v>
      </c>
      <c r="F143" s="41">
        <f>SUM(F122:F142)</f>
        <v>161</v>
      </c>
      <c r="G143" s="170">
        <f>SUM(G122:G142)</f>
        <v>157</v>
      </c>
      <c r="H143" s="168">
        <f t="shared" si="6"/>
        <v>168</v>
      </c>
      <c r="I143" s="169">
        <f t="shared" si="7"/>
        <v>-11</v>
      </c>
      <c r="J143" s="169">
        <f t="shared" si="8"/>
        <v>-6.547619047619051</v>
      </c>
    </row>
    <row r="144" spans="1:10" ht="14.25" customHeight="1">
      <c r="A144" s="3" t="s">
        <v>202</v>
      </c>
      <c r="B144" s="3" t="s">
        <v>109</v>
      </c>
      <c r="C144" s="3" t="s">
        <v>286</v>
      </c>
      <c r="D144" s="21">
        <v>0</v>
      </c>
      <c r="E144" s="38">
        <v>0</v>
      </c>
      <c r="F144" s="39">
        <v>1</v>
      </c>
      <c r="G144" s="39">
        <v>3</v>
      </c>
      <c r="H144" s="151">
        <f t="shared" si="6"/>
        <v>0.3333333333333333</v>
      </c>
      <c r="I144" s="77">
        <f t="shared" si="7"/>
        <v>2.6666666666666665</v>
      </c>
      <c r="J144" s="77">
        <f t="shared" si="8"/>
        <v>800</v>
      </c>
    </row>
    <row r="145" spans="1:10" ht="14.25" customHeight="1">
      <c r="A145" s="3" t="s">
        <v>202</v>
      </c>
      <c r="B145" s="3" t="s">
        <v>31</v>
      </c>
      <c r="C145" s="3" t="s">
        <v>287</v>
      </c>
      <c r="D145" s="21">
        <v>4</v>
      </c>
      <c r="E145" s="38">
        <v>2</v>
      </c>
      <c r="F145" s="39">
        <v>2</v>
      </c>
      <c r="G145" s="39">
        <v>4</v>
      </c>
      <c r="H145" s="151">
        <f t="shared" si="6"/>
        <v>2.6666666666666665</v>
      </c>
      <c r="I145" s="77">
        <f t="shared" si="7"/>
        <v>1.3333333333333335</v>
      </c>
      <c r="J145" s="77">
        <f t="shared" si="8"/>
        <v>50</v>
      </c>
    </row>
    <row r="146" spans="1:10" ht="14.25" customHeight="1">
      <c r="A146" s="3" t="s">
        <v>202</v>
      </c>
      <c r="B146" s="3" t="s">
        <v>197</v>
      </c>
      <c r="C146" s="3" t="s">
        <v>288</v>
      </c>
      <c r="D146" s="21">
        <v>7</v>
      </c>
      <c r="E146" s="38">
        <v>2</v>
      </c>
      <c r="F146" s="39">
        <v>5</v>
      </c>
      <c r="G146" s="39">
        <v>3</v>
      </c>
      <c r="H146" s="151">
        <f t="shared" si="6"/>
        <v>4.666666666666667</v>
      </c>
      <c r="I146" s="77">
        <f t="shared" si="7"/>
        <v>-1.666666666666667</v>
      </c>
      <c r="J146" s="77">
        <f t="shared" si="8"/>
        <v>-35.71428571428572</v>
      </c>
    </row>
    <row r="147" spans="1:10" ht="14.25" customHeight="1">
      <c r="A147" s="3" t="s">
        <v>202</v>
      </c>
      <c r="B147" s="3" t="s">
        <v>10</v>
      </c>
      <c r="C147" s="3" t="s">
        <v>289</v>
      </c>
      <c r="D147" s="21">
        <v>4</v>
      </c>
      <c r="E147" s="38">
        <v>0</v>
      </c>
      <c r="F147" s="39">
        <v>0</v>
      </c>
      <c r="G147" s="39">
        <v>5</v>
      </c>
      <c r="H147" s="151">
        <f t="shared" si="6"/>
        <v>1.3333333333333333</v>
      </c>
      <c r="I147" s="77">
        <f t="shared" si="7"/>
        <v>3.666666666666667</v>
      </c>
      <c r="J147" s="77">
        <f t="shared" si="8"/>
        <v>275</v>
      </c>
    </row>
    <row r="148" spans="1:10" ht="14.25" customHeight="1">
      <c r="A148" s="3" t="s">
        <v>202</v>
      </c>
      <c r="B148" s="3" t="s">
        <v>10</v>
      </c>
      <c r="C148" s="3" t="s">
        <v>290</v>
      </c>
      <c r="D148" s="21">
        <v>4</v>
      </c>
      <c r="E148" s="38">
        <v>3</v>
      </c>
      <c r="F148" s="39">
        <v>3</v>
      </c>
      <c r="G148" s="39">
        <v>4</v>
      </c>
      <c r="H148" s="151">
        <f t="shared" si="6"/>
        <v>3.3333333333333335</v>
      </c>
      <c r="I148" s="77">
        <f t="shared" si="7"/>
        <v>0.6666666666666665</v>
      </c>
      <c r="J148" s="77">
        <f t="shared" si="8"/>
        <v>20</v>
      </c>
    </row>
    <row r="149" spans="1:10" ht="14.25" customHeight="1">
      <c r="A149" s="3" t="s">
        <v>202</v>
      </c>
      <c r="B149" s="3" t="s">
        <v>18</v>
      </c>
      <c r="C149" s="3" t="s">
        <v>291</v>
      </c>
      <c r="D149" s="21">
        <v>3</v>
      </c>
      <c r="E149" s="38">
        <v>5</v>
      </c>
      <c r="F149" s="39">
        <v>3</v>
      </c>
      <c r="G149" s="39">
        <v>2</v>
      </c>
      <c r="H149" s="151">
        <f t="shared" si="6"/>
        <v>3.6666666666666665</v>
      </c>
      <c r="I149" s="77">
        <f t="shared" si="7"/>
        <v>-1.6666666666666665</v>
      </c>
      <c r="J149" s="77">
        <f t="shared" si="8"/>
        <v>-45.454545454545446</v>
      </c>
    </row>
    <row r="150" spans="1:10" ht="14.25" customHeight="1">
      <c r="A150" s="3" t="s">
        <v>202</v>
      </c>
      <c r="B150" s="3" t="s">
        <v>22</v>
      </c>
      <c r="C150" s="3" t="s">
        <v>292</v>
      </c>
      <c r="D150" s="21">
        <v>0</v>
      </c>
      <c r="E150" s="38">
        <v>2</v>
      </c>
      <c r="F150" s="39">
        <v>1</v>
      </c>
      <c r="G150" s="39">
        <v>3</v>
      </c>
      <c r="H150" s="151">
        <f t="shared" si="6"/>
        <v>1</v>
      </c>
      <c r="I150" s="77">
        <f t="shared" si="7"/>
        <v>2</v>
      </c>
      <c r="J150" s="77">
        <f t="shared" si="8"/>
        <v>200</v>
      </c>
    </row>
    <row r="151" spans="1:10" s="12" customFormat="1" ht="14.25" customHeight="1">
      <c r="A151" s="10"/>
      <c r="B151" s="33" t="s">
        <v>186</v>
      </c>
      <c r="C151" s="33"/>
      <c r="D151" s="34">
        <f>SUM(D144:D150)</f>
        <v>22</v>
      </c>
      <c r="E151" s="46">
        <f>SUM(E144:E150)</f>
        <v>14</v>
      </c>
      <c r="F151" s="41">
        <f>SUM(F144:F150)</f>
        <v>15</v>
      </c>
      <c r="G151" s="41">
        <f>SUM(G144:G150)</f>
        <v>24</v>
      </c>
      <c r="H151" s="168">
        <f t="shared" si="6"/>
        <v>17</v>
      </c>
      <c r="I151" s="169">
        <f t="shared" si="7"/>
        <v>7</v>
      </c>
      <c r="J151" s="169">
        <f t="shared" si="8"/>
        <v>41.176470588235304</v>
      </c>
    </row>
    <row r="152" spans="1:10" ht="14.25" customHeight="1">
      <c r="A152" s="3" t="s">
        <v>202</v>
      </c>
      <c r="B152" s="3" t="s">
        <v>7</v>
      </c>
      <c r="C152" s="3" t="s">
        <v>293</v>
      </c>
      <c r="D152" s="21">
        <v>8</v>
      </c>
      <c r="E152" s="38">
        <v>4</v>
      </c>
      <c r="F152" s="39">
        <v>1</v>
      </c>
      <c r="G152" s="39">
        <v>5</v>
      </c>
      <c r="H152" s="151">
        <f t="shared" si="6"/>
        <v>4.333333333333333</v>
      </c>
      <c r="I152" s="77">
        <f t="shared" si="7"/>
        <v>0.666666666666667</v>
      </c>
      <c r="J152" s="77">
        <f t="shared" si="8"/>
        <v>15.384615384615401</v>
      </c>
    </row>
    <row r="153" spans="1:10" ht="14.25" customHeight="1">
      <c r="A153" s="3" t="s">
        <v>202</v>
      </c>
      <c r="B153" s="3" t="s">
        <v>162</v>
      </c>
      <c r="C153" s="3" t="s">
        <v>294</v>
      </c>
      <c r="D153" s="21">
        <v>28</v>
      </c>
      <c r="E153" s="38">
        <v>31</v>
      </c>
      <c r="F153" s="39">
        <v>25</v>
      </c>
      <c r="G153" s="39">
        <v>28</v>
      </c>
      <c r="H153" s="151">
        <f t="shared" si="6"/>
        <v>28</v>
      </c>
      <c r="I153" s="77">
        <f t="shared" si="7"/>
        <v>0</v>
      </c>
      <c r="J153" s="77">
        <f t="shared" si="8"/>
        <v>0</v>
      </c>
    </row>
    <row r="154" spans="1:10" ht="14.25" customHeight="1">
      <c r="A154" s="3" t="s">
        <v>202</v>
      </c>
      <c r="B154" s="3" t="s">
        <v>215</v>
      </c>
      <c r="C154" s="3" t="s">
        <v>295</v>
      </c>
      <c r="D154" s="21">
        <v>12</v>
      </c>
      <c r="E154" s="38">
        <v>19</v>
      </c>
      <c r="F154" s="39">
        <v>20</v>
      </c>
      <c r="G154" s="39">
        <v>9</v>
      </c>
      <c r="H154" s="151">
        <f t="shared" si="6"/>
        <v>17</v>
      </c>
      <c r="I154" s="77">
        <f t="shared" si="7"/>
        <v>-8</v>
      </c>
      <c r="J154" s="77">
        <f t="shared" si="8"/>
        <v>-47.05882352941176</v>
      </c>
    </row>
    <row r="155" spans="1:10" ht="14.25" customHeight="1">
      <c r="A155" s="3" t="s">
        <v>202</v>
      </c>
      <c r="B155" s="3" t="s">
        <v>213</v>
      </c>
      <c r="C155" s="3" t="s">
        <v>296</v>
      </c>
      <c r="D155" s="21">
        <v>19</v>
      </c>
      <c r="E155" s="38">
        <v>10</v>
      </c>
      <c r="F155" s="39">
        <v>16</v>
      </c>
      <c r="G155" s="39">
        <v>17</v>
      </c>
      <c r="H155" s="151">
        <f t="shared" si="6"/>
        <v>15</v>
      </c>
      <c r="I155" s="77">
        <f t="shared" si="7"/>
        <v>2</v>
      </c>
      <c r="J155" s="77">
        <f t="shared" si="8"/>
        <v>13.333333333333329</v>
      </c>
    </row>
    <row r="156" spans="1:10" ht="14.25" customHeight="1">
      <c r="A156" s="3" t="s">
        <v>202</v>
      </c>
      <c r="B156" s="3" t="s">
        <v>216</v>
      </c>
      <c r="C156" s="3" t="s">
        <v>297</v>
      </c>
      <c r="D156" s="21">
        <v>17</v>
      </c>
      <c r="E156" s="38">
        <v>13</v>
      </c>
      <c r="F156" s="39">
        <v>27</v>
      </c>
      <c r="G156" s="39">
        <v>15</v>
      </c>
      <c r="H156" s="151">
        <f t="shared" si="6"/>
        <v>19</v>
      </c>
      <c r="I156" s="77">
        <f t="shared" si="7"/>
        <v>-4</v>
      </c>
      <c r="J156" s="77">
        <f t="shared" si="8"/>
        <v>-21.05263157894737</v>
      </c>
    </row>
    <row r="157" spans="1:10" ht="14.25" customHeight="1">
      <c r="A157" s="3" t="s">
        <v>202</v>
      </c>
      <c r="B157" s="3" t="s">
        <v>217</v>
      </c>
      <c r="C157" s="3" t="s">
        <v>298</v>
      </c>
      <c r="D157" s="21">
        <v>46</v>
      </c>
      <c r="E157" s="49">
        <v>47</v>
      </c>
      <c r="F157" s="39">
        <v>45</v>
      </c>
      <c r="G157" s="39">
        <v>35</v>
      </c>
      <c r="H157" s="151">
        <f t="shared" si="6"/>
        <v>46</v>
      </c>
      <c r="I157" s="77">
        <f t="shared" si="7"/>
        <v>-11</v>
      </c>
      <c r="J157" s="77">
        <f t="shared" si="8"/>
        <v>-23.91304347826086</v>
      </c>
    </row>
    <row r="158" spans="1:10" ht="14.25" customHeight="1">
      <c r="A158" s="3" t="s">
        <v>202</v>
      </c>
      <c r="B158" s="3" t="s">
        <v>18</v>
      </c>
      <c r="C158" s="3" t="s">
        <v>299</v>
      </c>
      <c r="D158" s="21">
        <v>2</v>
      </c>
      <c r="E158" s="38">
        <v>1</v>
      </c>
      <c r="F158" s="39">
        <v>3</v>
      </c>
      <c r="G158" s="39">
        <v>4</v>
      </c>
      <c r="H158" s="151">
        <f t="shared" si="6"/>
        <v>2</v>
      </c>
      <c r="I158" s="77">
        <f t="shared" si="7"/>
        <v>2</v>
      </c>
      <c r="J158" s="77">
        <f t="shared" si="8"/>
        <v>100</v>
      </c>
    </row>
    <row r="159" spans="1:10" ht="14.25" customHeight="1">
      <c r="A159" s="3" t="s">
        <v>202</v>
      </c>
      <c r="B159" s="3" t="s">
        <v>11</v>
      </c>
      <c r="C159" s="3" t="s">
        <v>300</v>
      </c>
      <c r="D159" s="21">
        <v>13</v>
      </c>
      <c r="E159" s="38">
        <v>12</v>
      </c>
      <c r="F159" s="39">
        <v>12</v>
      </c>
      <c r="G159" s="39">
        <v>8</v>
      </c>
      <c r="H159" s="151">
        <f t="shared" si="6"/>
        <v>12.333333333333334</v>
      </c>
      <c r="I159" s="77">
        <f t="shared" si="7"/>
        <v>-4.333333333333334</v>
      </c>
      <c r="J159" s="77">
        <f t="shared" si="8"/>
        <v>-35.135135135135144</v>
      </c>
    </row>
    <row r="160" spans="1:10" ht="14.25" customHeight="1">
      <c r="A160" s="3" t="s">
        <v>202</v>
      </c>
      <c r="B160" s="3" t="s">
        <v>18</v>
      </c>
      <c r="C160" s="3" t="s">
        <v>301</v>
      </c>
      <c r="D160" s="21">
        <v>18</v>
      </c>
      <c r="E160" s="38">
        <v>14</v>
      </c>
      <c r="F160" s="39">
        <v>14</v>
      </c>
      <c r="G160" s="39">
        <v>3</v>
      </c>
      <c r="H160" s="151">
        <f t="shared" si="6"/>
        <v>15.333333333333334</v>
      </c>
      <c r="I160" s="77">
        <f t="shared" si="7"/>
        <v>-12.333333333333334</v>
      </c>
      <c r="J160" s="77">
        <f t="shared" si="8"/>
        <v>-80.43478260869566</v>
      </c>
    </row>
    <row r="161" spans="1:10" ht="14.25" customHeight="1">
      <c r="A161" s="3" t="s">
        <v>202</v>
      </c>
      <c r="B161" s="3" t="s">
        <v>218</v>
      </c>
      <c r="C161" s="3" t="s">
        <v>302</v>
      </c>
      <c r="D161" s="21">
        <v>14</v>
      </c>
      <c r="E161" s="38">
        <v>11</v>
      </c>
      <c r="F161" s="39">
        <v>17</v>
      </c>
      <c r="G161" s="39">
        <v>13</v>
      </c>
      <c r="H161" s="151">
        <f t="shared" si="6"/>
        <v>14</v>
      </c>
      <c r="I161" s="77">
        <f t="shared" si="7"/>
        <v>-1</v>
      </c>
      <c r="J161" s="77">
        <f t="shared" si="8"/>
        <v>-7.142857142857139</v>
      </c>
    </row>
    <row r="162" spans="1:10" ht="14.25" customHeight="1">
      <c r="A162" s="3" t="s">
        <v>202</v>
      </c>
      <c r="B162" s="3" t="s">
        <v>219</v>
      </c>
      <c r="C162" s="3" t="s">
        <v>303</v>
      </c>
      <c r="D162" s="22">
        <v>23</v>
      </c>
      <c r="E162" s="38">
        <v>19</v>
      </c>
      <c r="F162" s="39">
        <v>23</v>
      </c>
      <c r="G162" s="39">
        <v>22</v>
      </c>
      <c r="H162" s="151">
        <f t="shared" si="6"/>
        <v>21.666666666666668</v>
      </c>
      <c r="I162" s="77">
        <f t="shared" si="7"/>
        <v>0.33333333333333215</v>
      </c>
      <c r="J162" s="77">
        <f t="shared" si="8"/>
        <v>1.538461538461533</v>
      </c>
    </row>
    <row r="163" spans="1:10" ht="14.25" customHeight="1">
      <c r="A163" s="3" t="s">
        <v>202</v>
      </c>
      <c r="B163" s="3" t="s">
        <v>220</v>
      </c>
      <c r="C163" s="3" t="s">
        <v>304</v>
      </c>
      <c r="D163" s="21">
        <v>18</v>
      </c>
      <c r="E163" s="38">
        <v>10</v>
      </c>
      <c r="F163" s="39">
        <v>10</v>
      </c>
      <c r="G163" s="39">
        <v>9</v>
      </c>
      <c r="H163" s="151">
        <f t="shared" si="6"/>
        <v>12.666666666666666</v>
      </c>
      <c r="I163" s="77">
        <f t="shared" si="7"/>
        <v>-3.666666666666666</v>
      </c>
      <c r="J163" s="77">
        <f t="shared" si="8"/>
        <v>-28.94736842105263</v>
      </c>
    </row>
    <row r="164" spans="1:10" ht="14.25" customHeight="1">
      <c r="A164" s="3" t="s">
        <v>202</v>
      </c>
      <c r="B164" s="3" t="s">
        <v>221</v>
      </c>
      <c r="C164" s="3" t="s">
        <v>305</v>
      </c>
      <c r="D164" s="21">
        <v>90</v>
      </c>
      <c r="E164" s="38">
        <v>85</v>
      </c>
      <c r="F164" s="39">
        <v>70</v>
      </c>
      <c r="G164" s="39">
        <v>79</v>
      </c>
      <c r="H164" s="151">
        <f t="shared" si="6"/>
        <v>81.66666666666667</v>
      </c>
      <c r="I164" s="77">
        <f t="shared" si="7"/>
        <v>-2.6666666666666714</v>
      </c>
      <c r="J164" s="77">
        <f t="shared" si="8"/>
        <v>-3.2653061224489903</v>
      </c>
    </row>
    <row r="165" spans="1:10" ht="14.25" customHeight="1">
      <c r="A165" s="3" t="s">
        <v>202</v>
      </c>
      <c r="B165" s="3" t="s">
        <v>22</v>
      </c>
      <c r="C165" s="3" t="s">
        <v>306</v>
      </c>
      <c r="D165" s="22">
        <v>10</v>
      </c>
      <c r="E165" s="38">
        <v>10</v>
      </c>
      <c r="F165" s="39">
        <v>5</v>
      </c>
      <c r="G165" s="39">
        <v>6</v>
      </c>
      <c r="H165" s="151">
        <f t="shared" si="6"/>
        <v>8.333333333333334</v>
      </c>
      <c r="I165" s="77">
        <f t="shared" si="7"/>
        <v>-2.333333333333334</v>
      </c>
      <c r="J165" s="77">
        <f t="shared" si="8"/>
        <v>-28</v>
      </c>
    </row>
    <row r="166" spans="1:10" ht="14.25" customHeight="1">
      <c r="A166" s="3" t="s">
        <v>202</v>
      </c>
      <c r="B166" s="3" t="s">
        <v>3</v>
      </c>
      <c r="C166" s="3" t="s">
        <v>307</v>
      </c>
      <c r="D166" s="21">
        <v>7</v>
      </c>
      <c r="E166" s="38">
        <v>3</v>
      </c>
      <c r="F166" s="39">
        <v>3</v>
      </c>
      <c r="G166" s="39">
        <v>1</v>
      </c>
      <c r="H166" s="151">
        <f t="shared" si="6"/>
        <v>4.333333333333333</v>
      </c>
      <c r="I166" s="77">
        <f t="shared" si="7"/>
        <v>-3.333333333333333</v>
      </c>
      <c r="J166" s="77">
        <f t="shared" si="8"/>
        <v>-76.92307692307692</v>
      </c>
    </row>
    <row r="167" spans="1:10" ht="14.25" customHeight="1">
      <c r="A167" s="3" t="s">
        <v>202</v>
      </c>
      <c r="B167" s="3" t="s">
        <v>22</v>
      </c>
      <c r="C167" s="3" t="s">
        <v>308</v>
      </c>
      <c r="D167" s="21">
        <v>19</v>
      </c>
      <c r="E167" s="38">
        <v>10</v>
      </c>
      <c r="F167" s="39">
        <v>12</v>
      </c>
      <c r="G167" s="39">
        <v>18</v>
      </c>
      <c r="H167" s="151">
        <f t="shared" si="6"/>
        <v>13.666666666666666</v>
      </c>
      <c r="I167" s="77">
        <f t="shared" si="7"/>
        <v>4.333333333333334</v>
      </c>
      <c r="J167" s="77">
        <f t="shared" si="8"/>
        <v>31.707317073170742</v>
      </c>
    </row>
    <row r="168" spans="1:10" ht="14.25" customHeight="1">
      <c r="A168" s="3" t="s">
        <v>202</v>
      </c>
      <c r="B168" s="3" t="s">
        <v>22</v>
      </c>
      <c r="C168" s="3" t="s">
        <v>309</v>
      </c>
      <c r="D168" s="21">
        <v>4</v>
      </c>
      <c r="E168" s="38">
        <v>6</v>
      </c>
      <c r="F168" s="39">
        <v>0</v>
      </c>
      <c r="G168" s="39">
        <v>3</v>
      </c>
      <c r="H168" s="151">
        <f t="shared" si="6"/>
        <v>3.3333333333333335</v>
      </c>
      <c r="I168" s="77">
        <f t="shared" si="7"/>
        <v>-0.3333333333333335</v>
      </c>
      <c r="J168" s="77">
        <f t="shared" si="8"/>
        <v>-10.000000000000014</v>
      </c>
    </row>
    <row r="169" spans="1:10" ht="14.25" customHeight="1">
      <c r="A169" s="3" t="s">
        <v>202</v>
      </c>
      <c r="B169" s="3" t="s">
        <v>22</v>
      </c>
      <c r="C169" s="3" t="s">
        <v>310</v>
      </c>
      <c r="D169" s="21">
        <v>3</v>
      </c>
      <c r="E169" s="38">
        <v>5</v>
      </c>
      <c r="F169" s="39">
        <v>0</v>
      </c>
      <c r="G169" s="39">
        <v>2</v>
      </c>
      <c r="H169" s="151">
        <f t="shared" si="6"/>
        <v>2.6666666666666665</v>
      </c>
      <c r="I169" s="77">
        <f t="shared" si="7"/>
        <v>-0.6666666666666665</v>
      </c>
      <c r="J169" s="77">
        <f t="shared" si="8"/>
        <v>-25</v>
      </c>
    </row>
    <row r="170" spans="1:10" ht="14.25" customHeight="1">
      <c r="A170" s="3" t="s">
        <v>202</v>
      </c>
      <c r="B170" s="3" t="s">
        <v>22</v>
      </c>
      <c r="C170" s="3" t="s">
        <v>311</v>
      </c>
      <c r="D170" s="21">
        <v>8</v>
      </c>
      <c r="E170" s="38">
        <v>4</v>
      </c>
      <c r="F170" s="39">
        <v>1</v>
      </c>
      <c r="G170" s="39">
        <v>4</v>
      </c>
      <c r="H170" s="151">
        <f t="shared" si="6"/>
        <v>4.333333333333333</v>
      </c>
      <c r="I170" s="77">
        <f t="shared" si="7"/>
        <v>-0.33333333333333304</v>
      </c>
      <c r="J170" s="77">
        <f t="shared" si="8"/>
        <v>-7.692307692307693</v>
      </c>
    </row>
    <row r="171" spans="1:10" s="12" customFormat="1" ht="14.25" customHeight="1">
      <c r="A171" s="10"/>
      <c r="B171" s="33" t="s">
        <v>187</v>
      </c>
      <c r="C171" s="33"/>
      <c r="D171" s="34">
        <f>SUM(D152:D170)</f>
        <v>359</v>
      </c>
      <c r="E171" s="46">
        <f>SUM(E152:E170)</f>
        <v>314</v>
      </c>
      <c r="F171" s="41">
        <f>SUM(F152:F170)</f>
        <v>304</v>
      </c>
      <c r="G171" s="41">
        <f>SUM(G152:G170)</f>
        <v>281</v>
      </c>
      <c r="H171" s="168">
        <f t="shared" si="6"/>
        <v>325.6666666666667</v>
      </c>
      <c r="I171" s="169">
        <f t="shared" si="7"/>
        <v>-44.666666666666686</v>
      </c>
      <c r="J171" s="169">
        <f t="shared" si="8"/>
        <v>-13.715455475946783</v>
      </c>
    </row>
    <row r="172" spans="1:10" ht="14.25" customHeight="1">
      <c r="A172" s="3" t="s">
        <v>202</v>
      </c>
      <c r="B172" s="3" t="s">
        <v>18</v>
      </c>
      <c r="C172" s="3" t="s">
        <v>59</v>
      </c>
      <c r="D172" s="21">
        <v>14</v>
      </c>
      <c r="E172" s="38">
        <v>4</v>
      </c>
      <c r="F172" s="39">
        <v>15</v>
      </c>
      <c r="G172" s="39">
        <v>12</v>
      </c>
      <c r="H172" s="151">
        <f t="shared" si="6"/>
        <v>11</v>
      </c>
      <c r="I172" s="77">
        <f t="shared" si="7"/>
        <v>1</v>
      </c>
      <c r="J172" s="77">
        <f t="shared" si="8"/>
        <v>9.09090909090908</v>
      </c>
    </row>
    <row r="173" spans="1:10" ht="14.25" customHeight="1">
      <c r="A173" s="3" t="s">
        <v>202</v>
      </c>
      <c r="B173" s="3" t="s">
        <v>105</v>
      </c>
      <c r="C173" s="3" t="s">
        <v>60</v>
      </c>
      <c r="D173" s="21">
        <v>13</v>
      </c>
      <c r="E173" s="38">
        <v>13</v>
      </c>
      <c r="F173" s="39">
        <v>17</v>
      </c>
      <c r="G173" s="39">
        <v>14</v>
      </c>
      <c r="H173" s="151">
        <f t="shared" si="6"/>
        <v>14.333333333333334</v>
      </c>
      <c r="I173" s="77">
        <f t="shared" si="7"/>
        <v>-0.3333333333333339</v>
      </c>
      <c r="J173" s="77">
        <f t="shared" si="8"/>
        <v>-2.3255813953488484</v>
      </c>
    </row>
    <row r="174" spans="1:10" ht="14.25" customHeight="1">
      <c r="A174" s="3" t="s">
        <v>202</v>
      </c>
      <c r="B174" s="3" t="s">
        <v>106</v>
      </c>
      <c r="C174" s="3" t="s">
        <v>61</v>
      </c>
      <c r="D174" s="21">
        <v>13</v>
      </c>
      <c r="E174" s="38">
        <v>13</v>
      </c>
      <c r="F174" s="39">
        <v>14</v>
      </c>
      <c r="G174" s="39">
        <v>12</v>
      </c>
      <c r="H174" s="151">
        <f t="shared" si="6"/>
        <v>13.333333333333334</v>
      </c>
      <c r="I174" s="77">
        <f t="shared" si="7"/>
        <v>-1.333333333333334</v>
      </c>
      <c r="J174" s="77">
        <f t="shared" si="8"/>
        <v>-10.000000000000014</v>
      </c>
    </row>
    <row r="175" spans="1:10" ht="14.25" customHeight="1">
      <c r="A175" s="3" t="s">
        <v>202</v>
      </c>
      <c r="B175" s="3" t="s">
        <v>18</v>
      </c>
      <c r="C175" s="3" t="s">
        <v>62</v>
      </c>
      <c r="D175" s="21">
        <v>24</v>
      </c>
      <c r="E175" s="38">
        <v>21</v>
      </c>
      <c r="F175" s="39">
        <v>21</v>
      </c>
      <c r="G175" s="39">
        <v>22</v>
      </c>
      <c r="H175" s="151">
        <f t="shared" si="6"/>
        <v>22</v>
      </c>
      <c r="I175" s="77">
        <f t="shared" si="7"/>
        <v>0</v>
      </c>
      <c r="J175" s="77">
        <f t="shared" si="8"/>
        <v>0</v>
      </c>
    </row>
    <row r="176" spans="1:10" ht="14.25" customHeight="1">
      <c r="A176" s="3" t="s">
        <v>202</v>
      </c>
      <c r="B176" s="3" t="s">
        <v>11</v>
      </c>
      <c r="C176" s="3" t="s">
        <v>159</v>
      </c>
      <c r="D176" s="21">
        <v>21</v>
      </c>
      <c r="E176" s="38">
        <v>22</v>
      </c>
      <c r="F176" s="39">
        <v>27</v>
      </c>
      <c r="G176" s="39">
        <v>26</v>
      </c>
      <c r="H176" s="151">
        <f t="shared" si="6"/>
        <v>23.333333333333332</v>
      </c>
      <c r="I176" s="77">
        <f t="shared" si="7"/>
        <v>2.666666666666668</v>
      </c>
      <c r="J176" s="77">
        <f t="shared" si="8"/>
        <v>11.42857142857143</v>
      </c>
    </row>
    <row r="177" spans="1:10" ht="14.25" customHeight="1">
      <c r="A177" s="3" t="s">
        <v>202</v>
      </c>
      <c r="B177" s="3" t="s">
        <v>18</v>
      </c>
      <c r="C177" s="3" t="s">
        <v>63</v>
      </c>
      <c r="D177" s="21">
        <v>8</v>
      </c>
      <c r="E177" s="38">
        <v>13</v>
      </c>
      <c r="F177" s="39">
        <v>15</v>
      </c>
      <c r="G177" s="39">
        <v>17</v>
      </c>
      <c r="H177" s="151">
        <f t="shared" si="6"/>
        <v>12</v>
      </c>
      <c r="I177" s="77">
        <f t="shared" si="7"/>
        <v>5</v>
      </c>
      <c r="J177" s="77">
        <f t="shared" si="8"/>
        <v>41.666666666666686</v>
      </c>
    </row>
    <row r="178" spans="1:10" ht="14.25" customHeight="1">
      <c r="A178" s="3" t="s">
        <v>202</v>
      </c>
      <c r="B178" s="3" t="s">
        <v>107</v>
      </c>
      <c r="C178" s="3" t="s">
        <v>64</v>
      </c>
      <c r="D178" s="21">
        <v>13</v>
      </c>
      <c r="E178" s="38">
        <v>14</v>
      </c>
      <c r="F178" s="39">
        <v>9</v>
      </c>
      <c r="G178" s="39">
        <v>11</v>
      </c>
      <c r="H178" s="151">
        <f t="shared" si="6"/>
        <v>12</v>
      </c>
      <c r="I178" s="77">
        <f t="shared" si="7"/>
        <v>-1</v>
      </c>
      <c r="J178" s="77">
        <f t="shared" si="8"/>
        <v>-8.333333333333343</v>
      </c>
    </row>
    <row r="179" spans="1:10" ht="14.25" customHeight="1">
      <c r="A179" s="3" t="s">
        <v>202</v>
      </c>
      <c r="B179" s="1" t="s">
        <v>465</v>
      </c>
      <c r="C179" s="3" t="s">
        <v>157</v>
      </c>
      <c r="D179" s="21"/>
      <c r="E179" s="38"/>
      <c r="F179" s="39">
        <v>0</v>
      </c>
      <c r="G179" s="39">
        <v>0</v>
      </c>
      <c r="H179" s="151">
        <f t="shared" si="6"/>
        <v>0</v>
      </c>
      <c r="I179" s="77">
        <f t="shared" si="7"/>
        <v>0</v>
      </c>
      <c r="J179" s="77">
        <v>0</v>
      </c>
    </row>
    <row r="180" spans="1:10" ht="14.25" customHeight="1">
      <c r="A180" s="3" t="s">
        <v>202</v>
      </c>
      <c r="B180" s="3" t="s">
        <v>22</v>
      </c>
      <c r="C180" s="3" t="s">
        <v>158</v>
      </c>
      <c r="D180" s="21">
        <v>4</v>
      </c>
      <c r="E180" s="38">
        <v>4</v>
      </c>
      <c r="F180" s="39">
        <v>10</v>
      </c>
      <c r="G180" s="39">
        <v>3</v>
      </c>
      <c r="H180" s="151">
        <f t="shared" si="6"/>
        <v>6</v>
      </c>
      <c r="I180" s="77">
        <f t="shared" si="7"/>
        <v>-3</v>
      </c>
      <c r="J180" s="77">
        <f t="shared" si="8"/>
        <v>-50</v>
      </c>
    </row>
    <row r="181" spans="1:10" s="12" customFormat="1" ht="14.25" customHeight="1">
      <c r="A181" s="10"/>
      <c r="B181" s="33" t="s">
        <v>188</v>
      </c>
      <c r="C181" s="33"/>
      <c r="D181" s="34">
        <f>SUM(D172:D180)</f>
        <v>110</v>
      </c>
      <c r="E181" s="46">
        <f>SUM(E172:E180)</f>
        <v>104</v>
      </c>
      <c r="F181" s="41">
        <f>SUM(F172:F180)</f>
        <v>128</v>
      </c>
      <c r="G181" s="170">
        <f>SUM(G172:G180)</f>
        <v>117</v>
      </c>
      <c r="H181" s="168">
        <f t="shared" si="6"/>
        <v>114</v>
      </c>
      <c r="I181" s="169">
        <f t="shared" si="7"/>
        <v>3</v>
      </c>
      <c r="J181" s="169">
        <f t="shared" si="8"/>
        <v>2.631578947368425</v>
      </c>
    </row>
    <row r="182" spans="1:10" s="13" customFormat="1" ht="14.25" customHeight="1">
      <c r="A182" s="11"/>
      <c r="B182" s="5" t="s">
        <v>189</v>
      </c>
      <c r="C182" s="5"/>
      <c r="D182" s="23">
        <f>SUM(D121+D143+D151+D171+D181)</f>
        <v>1283</v>
      </c>
      <c r="E182" s="48">
        <f>SUM(E121+E143+E151+E171+E181)</f>
        <v>1165</v>
      </c>
      <c r="F182" s="48">
        <f>SUM(F121+F143+F151+F171+F181)</f>
        <v>1189</v>
      </c>
      <c r="G182" s="174">
        <f>SUM(G121+G143+G151+G171+G181)</f>
        <v>1175</v>
      </c>
      <c r="H182" s="172">
        <f t="shared" si="6"/>
        <v>1212.3333333333333</v>
      </c>
      <c r="I182" s="173">
        <f t="shared" si="7"/>
        <v>-37.33333333333326</v>
      </c>
      <c r="J182" s="173">
        <f t="shared" si="8"/>
        <v>-3.079461094308485</v>
      </c>
    </row>
    <row r="183" spans="1:10" ht="14.25" customHeight="1">
      <c r="A183" s="3" t="s">
        <v>202</v>
      </c>
      <c r="B183" s="3" t="s">
        <v>7</v>
      </c>
      <c r="C183" s="3" t="s">
        <v>66</v>
      </c>
      <c r="D183" s="24">
        <v>12</v>
      </c>
      <c r="E183" s="38">
        <v>17</v>
      </c>
      <c r="F183" s="39">
        <v>13</v>
      </c>
      <c r="G183" s="39">
        <v>11</v>
      </c>
      <c r="H183" s="151">
        <f t="shared" si="6"/>
        <v>14</v>
      </c>
      <c r="I183" s="77">
        <f t="shared" si="7"/>
        <v>-3</v>
      </c>
      <c r="J183" s="77">
        <f t="shared" si="8"/>
        <v>-21.42857142857143</v>
      </c>
    </row>
    <row r="184" spans="1:10" ht="14.25" customHeight="1">
      <c r="A184" s="3" t="s">
        <v>202</v>
      </c>
      <c r="B184" s="3" t="s">
        <v>10</v>
      </c>
      <c r="C184" s="3" t="s">
        <v>67</v>
      </c>
      <c r="D184" s="24">
        <v>3</v>
      </c>
      <c r="E184" s="38">
        <v>2</v>
      </c>
      <c r="F184" s="39">
        <v>6</v>
      </c>
      <c r="G184" s="39">
        <v>4</v>
      </c>
      <c r="H184" s="151">
        <f t="shared" si="6"/>
        <v>3.6666666666666665</v>
      </c>
      <c r="I184" s="77">
        <f t="shared" si="7"/>
        <v>0.3333333333333335</v>
      </c>
      <c r="J184" s="77">
        <f t="shared" si="8"/>
        <v>9.090909090909108</v>
      </c>
    </row>
    <row r="185" spans="1:10" ht="14.25" customHeight="1">
      <c r="A185" s="3" t="s">
        <v>202</v>
      </c>
      <c r="B185" s="3" t="s">
        <v>10</v>
      </c>
      <c r="C185" s="3" t="s">
        <v>68</v>
      </c>
      <c r="D185" s="24">
        <v>2</v>
      </c>
      <c r="E185" s="38">
        <v>1</v>
      </c>
      <c r="F185" s="39">
        <v>1</v>
      </c>
      <c r="G185" s="39">
        <v>3</v>
      </c>
      <c r="H185" s="151">
        <f aca="true" t="shared" si="9" ref="H185:H238">AVERAGE(D185:F185)</f>
        <v>1.3333333333333333</v>
      </c>
      <c r="I185" s="77">
        <f aca="true" t="shared" si="10" ref="I185:I238">G185-H185</f>
        <v>1.6666666666666667</v>
      </c>
      <c r="J185" s="77">
        <f aca="true" t="shared" si="11" ref="J185:J238">G185/H185*100-100</f>
        <v>125</v>
      </c>
    </row>
    <row r="186" spans="1:10" ht="14.25" customHeight="1">
      <c r="A186" s="3" t="s">
        <v>202</v>
      </c>
      <c r="B186" s="3" t="s">
        <v>10</v>
      </c>
      <c r="C186" s="3" t="s">
        <v>407</v>
      </c>
      <c r="D186" s="24">
        <v>4</v>
      </c>
      <c r="E186" s="38">
        <v>1</v>
      </c>
      <c r="F186" s="39">
        <v>2</v>
      </c>
      <c r="G186" s="39">
        <v>1</v>
      </c>
      <c r="H186" s="151">
        <f t="shared" si="9"/>
        <v>2.3333333333333335</v>
      </c>
      <c r="I186" s="77">
        <f t="shared" si="10"/>
        <v>-1.3333333333333335</v>
      </c>
      <c r="J186" s="77">
        <f t="shared" si="11"/>
        <v>-57.142857142857146</v>
      </c>
    </row>
    <row r="187" spans="1:10" ht="14.25" customHeight="1">
      <c r="A187" s="3" t="s">
        <v>202</v>
      </c>
      <c r="B187" s="3" t="s">
        <v>160</v>
      </c>
      <c r="C187" s="3" t="s">
        <v>69</v>
      </c>
      <c r="D187" s="24">
        <v>30</v>
      </c>
      <c r="E187" s="38">
        <v>26</v>
      </c>
      <c r="F187" s="39">
        <v>27</v>
      </c>
      <c r="G187" s="39">
        <v>27</v>
      </c>
      <c r="H187" s="151">
        <f t="shared" si="9"/>
        <v>27.666666666666668</v>
      </c>
      <c r="I187" s="77">
        <f t="shared" si="10"/>
        <v>-0.6666666666666679</v>
      </c>
      <c r="J187" s="77">
        <f t="shared" si="11"/>
        <v>-2.409638554216869</v>
      </c>
    </row>
    <row r="188" spans="1:10" ht="14.25" customHeight="1">
      <c r="A188" s="3" t="s">
        <v>202</v>
      </c>
      <c r="B188" s="3" t="s">
        <v>18</v>
      </c>
      <c r="C188" s="3" t="s">
        <v>69</v>
      </c>
      <c r="D188" s="24">
        <v>63</v>
      </c>
      <c r="E188" s="38">
        <v>65</v>
      </c>
      <c r="F188" s="39">
        <v>67</v>
      </c>
      <c r="G188" s="39">
        <v>55</v>
      </c>
      <c r="H188" s="151">
        <f t="shared" si="9"/>
        <v>65</v>
      </c>
      <c r="I188" s="77">
        <f t="shared" si="10"/>
        <v>-10</v>
      </c>
      <c r="J188" s="77">
        <f t="shared" si="11"/>
        <v>-15.384615384615387</v>
      </c>
    </row>
    <row r="189" spans="1:10" ht="14.25" customHeight="1">
      <c r="A189" s="3" t="s">
        <v>202</v>
      </c>
      <c r="B189" s="3" t="s">
        <v>108</v>
      </c>
      <c r="C189" s="3" t="s">
        <v>70</v>
      </c>
      <c r="D189" s="24">
        <v>11</v>
      </c>
      <c r="E189" s="38">
        <v>12</v>
      </c>
      <c r="F189" s="39">
        <v>7</v>
      </c>
      <c r="G189" s="39">
        <v>11</v>
      </c>
      <c r="H189" s="151">
        <f t="shared" si="9"/>
        <v>10</v>
      </c>
      <c r="I189" s="77">
        <f t="shared" si="10"/>
        <v>1</v>
      </c>
      <c r="J189" s="77">
        <f t="shared" si="11"/>
        <v>10.000000000000014</v>
      </c>
    </row>
    <row r="190" spans="1:10" ht="14.25" customHeight="1">
      <c r="A190" s="3" t="s">
        <v>202</v>
      </c>
      <c r="B190" s="3" t="s">
        <v>18</v>
      </c>
      <c r="C190" s="3" t="s">
        <v>71</v>
      </c>
      <c r="D190" s="25">
        <v>8</v>
      </c>
      <c r="E190" s="38">
        <v>4</v>
      </c>
      <c r="F190" s="39">
        <v>7</v>
      </c>
      <c r="G190" s="39">
        <v>7</v>
      </c>
      <c r="H190" s="151">
        <f t="shared" si="9"/>
        <v>6.333333333333333</v>
      </c>
      <c r="I190" s="77">
        <f t="shared" si="10"/>
        <v>0.666666666666667</v>
      </c>
      <c r="J190" s="77">
        <f t="shared" si="11"/>
        <v>10.5263157894737</v>
      </c>
    </row>
    <row r="191" spans="1:10" ht="14.25" customHeight="1">
      <c r="A191" s="3" t="s">
        <v>202</v>
      </c>
      <c r="B191" s="3" t="s">
        <v>22</v>
      </c>
      <c r="C191" s="3" t="s">
        <v>72</v>
      </c>
      <c r="D191" s="24">
        <v>10</v>
      </c>
      <c r="E191" s="38">
        <v>5</v>
      </c>
      <c r="F191" s="39">
        <v>5</v>
      </c>
      <c r="G191" s="39">
        <v>4</v>
      </c>
      <c r="H191" s="151">
        <f t="shared" si="9"/>
        <v>6.666666666666667</v>
      </c>
      <c r="I191" s="77">
        <f t="shared" si="10"/>
        <v>-2.666666666666667</v>
      </c>
      <c r="J191" s="77">
        <f t="shared" si="11"/>
        <v>-40</v>
      </c>
    </row>
    <row r="192" spans="1:10" ht="14.25" customHeight="1">
      <c r="A192" s="3" t="s">
        <v>202</v>
      </c>
      <c r="B192" s="3" t="s">
        <v>22</v>
      </c>
      <c r="C192" s="3" t="s">
        <v>73</v>
      </c>
      <c r="D192" s="24">
        <v>4</v>
      </c>
      <c r="E192" s="38">
        <v>13</v>
      </c>
      <c r="F192" s="39">
        <v>11</v>
      </c>
      <c r="G192" s="39">
        <v>4</v>
      </c>
      <c r="H192" s="151">
        <f t="shared" si="9"/>
        <v>9.333333333333334</v>
      </c>
      <c r="I192" s="77">
        <f t="shared" si="10"/>
        <v>-5.333333333333334</v>
      </c>
      <c r="J192" s="77">
        <f t="shared" si="11"/>
        <v>-57.142857142857146</v>
      </c>
    </row>
    <row r="193" spans="1:10" ht="14.25" customHeight="1">
      <c r="A193" s="3" t="s">
        <v>202</v>
      </c>
      <c r="B193" s="3" t="s">
        <v>22</v>
      </c>
      <c r="C193" s="3" t="s">
        <v>74</v>
      </c>
      <c r="D193" s="24">
        <v>8</v>
      </c>
      <c r="E193" s="38">
        <v>4</v>
      </c>
      <c r="F193" s="39">
        <v>1</v>
      </c>
      <c r="G193" s="39">
        <v>6</v>
      </c>
      <c r="H193" s="151">
        <f t="shared" si="9"/>
        <v>4.333333333333333</v>
      </c>
      <c r="I193" s="77">
        <f t="shared" si="10"/>
        <v>1.666666666666667</v>
      </c>
      <c r="J193" s="77">
        <f t="shared" si="11"/>
        <v>38.46153846153848</v>
      </c>
    </row>
    <row r="194" spans="1:10" ht="14.25" customHeight="1">
      <c r="A194" s="3" t="s">
        <v>202</v>
      </c>
      <c r="B194" s="19" t="s">
        <v>409</v>
      </c>
      <c r="C194" s="19" t="s">
        <v>410</v>
      </c>
      <c r="D194" s="24">
        <v>3</v>
      </c>
      <c r="E194" s="38">
        <v>4</v>
      </c>
      <c r="F194" s="39">
        <v>11</v>
      </c>
      <c r="G194" s="39">
        <v>2</v>
      </c>
      <c r="H194" s="151">
        <f t="shared" si="9"/>
        <v>6</v>
      </c>
      <c r="I194" s="77">
        <f t="shared" si="10"/>
        <v>-4</v>
      </c>
      <c r="J194" s="77">
        <f t="shared" si="11"/>
        <v>-66.66666666666667</v>
      </c>
    </row>
    <row r="195" spans="1:10" ht="14.25" customHeight="1">
      <c r="A195" s="3" t="s">
        <v>202</v>
      </c>
      <c r="B195" s="3" t="s">
        <v>22</v>
      </c>
      <c r="C195" s="3" t="s">
        <v>75</v>
      </c>
      <c r="D195" s="24">
        <v>6</v>
      </c>
      <c r="E195" s="38">
        <v>15</v>
      </c>
      <c r="F195" s="39">
        <v>16</v>
      </c>
      <c r="G195" s="39">
        <v>17</v>
      </c>
      <c r="H195" s="151">
        <f t="shared" si="9"/>
        <v>12.333333333333334</v>
      </c>
      <c r="I195" s="77">
        <f t="shared" si="10"/>
        <v>4.666666666666666</v>
      </c>
      <c r="J195" s="77">
        <f t="shared" si="11"/>
        <v>37.83783783783784</v>
      </c>
    </row>
    <row r="196" spans="1:10" ht="14.25" customHeight="1">
      <c r="A196" s="3" t="s">
        <v>202</v>
      </c>
      <c r="B196" s="3" t="s">
        <v>22</v>
      </c>
      <c r="C196" s="3" t="s">
        <v>76</v>
      </c>
      <c r="D196" s="24">
        <v>7</v>
      </c>
      <c r="E196" s="38">
        <v>4</v>
      </c>
      <c r="F196" s="39">
        <v>5</v>
      </c>
      <c r="G196" s="39">
        <v>5</v>
      </c>
      <c r="H196" s="151">
        <f t="shared" si="9"/>
        <v>5.333333333333333</v>
      </c>
      <c r="I196" s="77">
        <f t="shared" si="10"/>
        <v>-0.33333333333333304</v>
      </c>
      <c r="J196" s="77">
        <f t="shared" si="11"/>
        <v>-6.25</v>
      </c>
    </row>
    <row r="197" spans="1:10" ht="14.25" customHeight="1">
      <c r="A197" s="3" t="s">
        <v>202</v>
      </c>
      <c r="B197" s="1" t="s">
        <v>467</v>
      </c>
      <c r="C197" s="3" t="s">
        <v>77</v>
      </c>
      <c r="D197" s="25"/>
      <c r="E197" s="38"/>
      <c r="F197" s="39">
        <v>0</v>
      </c>
      <c r="G197" s="39">
        <v>0</v>
      </c>
      <c r="H197" s="151">
        <f t="shared" si="9"/>
        <v>0</v>
      </c>
      <c r="I197" s="77">
        <f t="shared" si="10"/>
        <v>0</v>
      </c>
      <c r="J197" s="77">
        <v>0</v>
      </c>
    </row>
    <row r="198" spans="1:10" ht="14.25" customHeight="1">
      <c r="A198" s="3" t="s">
        <v>202</v>
      </c>
      <c r="B198" s="3" t="s">
        <v>22</v>
      </c>
      <c r="C198" s="3" t="s">
        <v>78</v>
      </c>
      <c r="D198" s="24">
        <v>3</v>
      </c>
      <c r="E198" s="38">
        <v>5</v>
      </c>
      <c r="F198" s="39">
        <v>5</v>
      </c>
      <c r="G198" s="39">
        <v>8</v>
      </c>
      <c r="H198" s="151">
        <f t="shared" si="9"/>
        <v>4.333333333333333</v>
      </c>
      <c r="I198" s="77">
        <f t="shared" si="10"/>
        <v>3.666666666666667</v>
      </c>
      <c r="J198" s="77">
        <f t="shared" si="11"/>
        <v>84.61538461538461</v>
      </c>
    </row>
    <row r="199" spans="1:10" ht="14.25" customHeight="1">
      <c r="A199" s="3" t="s">
        <v>202</v>
      </c>
      <c r="B199" s="3" t="s">
        <v>22</v>
      </c>
      <c r="C199" s="3" t="s">
        <v>79</v>
      </c>
      <c r="D199" s="24">
        <v>7</v>
      </c>
      <c r="E199" s="38">
        <v>17</v>
      </c>
      <c r="F199" s="39">
        <v>9</v>
      </c>
      <c r="G199" s="39">
        <v>16</v>
      </c>
      <c r="H199" s="151">
        <f t="shared" si="9"/>
        <v>11</v>
      </c>
      <c r="I199" s="77">
        <f t="shared" si="10"/>
        <v>5</v>
      </c>
      <c r="J199" s="77">
        <f t="shared" si="11"/>
        <v>45.45454545454547</v>
      </c>
    </row>
    <row r="200" spans="1:10" s="12" customFormat="1" ht="14.25" customHeight="1">
      <c r="A200" s="10"/>
      <c r="B200" s="33" t="s">
        <v>190</v>
      </c>
      <c r="C200" s="33"/>
      <c r="D200" s="34">
        <f>SUM(D183:D199)</f>
        <v>181</v>
      </c>
      <c r="E200" s="46">
        <f>SUM(E183:E199)</f>
        <v>195</v>
      </c>
      <c r="F200" s="41">
        <f>SUM(F183:F199)</f>
        <v>193</v>
      </c>
      <c r="G200" s="170">
        <f>SUM(G183:G199)</f>
        <v>181</v>
      </c>
      <c r="H200" s="168">
        <f t="shared" si="9"/>
        <v>189.66666666666666</v>
      </c>
      <c r="I200" s="169">
        <f t="shared" si="10"/>
        <v>-8.666666666666657</v>
      </c>
      <c r="J200" s="169">
        <f t="shared" si="11"/>
        <v>-4.569420035149392</v>
      </c>
    </row>
    <row r="201" spans="1:10" ht="14.25" customHeight="1">
      <c r="A201" s="3" t="s">
        <v>202</v>
      </c>
      <c r="B201" s="3" t="s">
        <v>109</v>
      </c>
      <c r="C201" s="3" t="s">
        <v>80</v>
      </c>
      <c r="D201" s="21">
        <v>18</v>
      </c>
      <c r="E201" s="38">
        <v>26</v>
      </c>
      <c r="F201" s="39">
        <v>20</v>
      </c>
      <c r="G201" s="39">
        <v>21</v>
      </c>
      <c r="H201" s="151">
        <f t="shared" si="9"/>
        <v>21.333333333333332</v>
      </c>
      <c r="I201" s="77">
        <f t="shared" si="10"/>
        <v>-0.33333333333333215</v>
      </c>
      <c r="J201" s="77">
        <f t="shared" si="11"/>
        <v>-1.5625</v>
      </c>
    </row>
    <row r="202" spans="1:10" ht="14.25" customHeight="1">
      <c r="A202" s="3" t="s">
        <v>202</v>
      </c>
      <c r="B202" s="3" t="s">
        <v>10</v>
      </c>
      <c r="C202" s="3" t="s">
        <v>81</v>
      </c>
      <c r="D202" s="21">
        <v>0</v>
      </c>
      <c r="E202" s="38">
        <v>2</v>
      </c>
      <c r="F202" s="39">
        <v>4</v>
      </c>
      <c r="G202" s="39">
        <v>4</v>
      </c>
      <c r="H202" s="151">
        <f t="shared" si="9"/>
        <v>2</v>
      </c>
      <c r="I202" s="77">
        <f t="shared" si="10"/>
        <v>2</v>
      </c>
      <c r="J202" s="77">
        <f t="shared" si="11"/>
        <v>100</v>
      </c>
    </row>
    <row r="203" spans="1:10" ht="14.25" customHeight="1">
      <c r="A203" s="3" t="s">
        <v>202</v>
      </c>
      <c r="B203" s="3" t="s">
        <v>18</v>
      </c>
      <c r="C203" s="3" t="s">
        <v>82</v>
      </c>
      <c r="D203" s="21">
        <v>4</v>
      </c>
      <c r="E203" s="38">
        <v>6</v>
      </c>
      <c r="F203" s="39">
        <v>6</v>
      </c>
      <c r="G203" s="39">
        <v>7</v>
      </c>
      <c r="H203" s="151">
        <f t="shared" si="9"/>
        <v>5.333333333333333</v>
      </c>
      <c r="I203" s="77">
        <f t="shared" si="10"/>
        <v>1.666666666666667</v>
      </c>
      <c r="J203" s="77">
        <f t="shared" si="11"/>
        <v>31.25</v>
      </c>
    </row>
    <row r="204" spans="1:10" ht="14.25" customHeight="1">
      <c r="A204" s="3" t="s">
        <v>202</v>
      </c>
      <c r="B204" s="3" t="s">
        <v>110</v>
      </c>
      <c r="C204" s="3" t="s">
        <v>83</v>
      </c>
      <c r="D204" s="21">
        <v>54</v>
      </c>
      <c r="E204" s="38">
        <v>71</v>
      </c>
      <c r="F204" s="39">
        <v>77</v>
      </c>
      <c r="G204" s="39">
        <v>80</v>
      </c>
      <c r="H204" s="151">
        <f t="shared" si="9"/>
        <v>67.33333333333333</v>
      </c>
      <c r="I204" s="77">
        <f t="shared" si="10"/>
        <v>12.666666666666671</v>
      </c>
      <c r="J204" s="77">
        <f t="shared" si="11"/>
        <v>18.811881188118832</v>
      </c>
    </row>
    <row r="205" spans="1:10" ht="14.25" customHeight="1">
      <c r="A205" s="3" t="s">
        <v>202</v>
      </c>
      <c r="B205" s="3" t="s">
        <v>22</v>
      </c>
      <c r="C205" s="3" t="s">
        <v>84</v>
      </c>
      <c r="D205" s="21">
        <v>8</v>
      </c>
      <c r="E205" s="38">
        <v>8</v>
      </c>
      <c r="F205" s="39">
        <v>8</v>
      </c>
      <c r="G205" s="39">
        <v>4</v>
      </c>
      <c r="H205" s="151">
        <f t="shared" si="9"/>
        <v>8</v>
      </c>
      <c r="I205" s="77">
        <f t="shared" si="10"/>
        <v>-4</v>
      </c>
      <c r="J205" s="77">
        <f t="shared" si="11"/>
        <v>-50</v>
      </c>
    </row>
    <row r="206" spans="1:10" ht="14.25" customHeight="1">
      <c r="A206" s="3"/>
      <c r="B206" s="1" t="s">
        <v>395</v>
      </c>
      <c r="C206" s="3" t="s">
        <v>398</v>
      </c>
      <c r="D206" s="21"/>
      <c r="E206" s="38"/>
      <c r="F206" s="39">
        <v>0</v>
      </c>
      <c r="G206" s="39">
        <v>0</v>
      </c>
      <c r="H206" s="151">
        <f t="shared" si="9"/>
        <v>0</v>
      </c>
      <c r="I206" s="77">
        <f t="shared" si="10"/>
        <v>0</v>
      </c>
      <c r="J206" s="77">
        <v>0</v>
      </c>
    </row>
    <row r="207" spans="1:10" s="12" customFormat="1" ht="14.25" customHeight="1">
      <c r="A207" s="10"/>
      <c r="B207" s="33" t="s">
        <v>191</v>
      </c>
      <c r="C207" s="33"/>
      <c r="D207" s="34">
        <f>SUM(D201:D206)</f>
        <v>84</v>
      </c>
      <c r="E207" s="46">
        <f>SUM(E201:E206)</f>
        <v>113</v>
      </c>
      <c r="F207" s="41">
        <f>SUM(F201:F206)</f>
        <v>115</v>
      </c>
      <c r="G207" s="41">
        <f>SUM(G201:G206)</f>
        <v>116</v>
      </c>
      <c r="H207" s="168">
        <f t="shared" si="9"/>
        <v>104</v>
      </c>
      <c r="I207" s="169">
        <f t="shared" si="10"/>
        <v>12</v>
      </c>
      <c r="J207" s="169">
        <f t="shared" si="11"/>
        <v>11.538461538461547</v>
      </c>
    </row>
    <row r="208" spans="1:10" ht="14.25" customHeight="1">
      <c r="A208" s="3" t="s">
        <v>202</v>
      </c>
      <c r="B208" s="3" t="s">
        <v>109</v>
      </c>
      <c r="C208" s="3" t="s">
        <v>86</v>
      </c>
      <c r="D208" s="21">
        <v>30</v>
      </c>
      <c r="E208" s="38">
        <v>21</v>
      </c>
      <c r="F208" s="39">
        <v>34</v>
      </c>
      <c r="G208" s="39">
        <v>36</v>
      </c>
      <c r="H208" s="151">
        <f t="shared" si="9"/>
        <v>28.333333333333332</v>
      </c>
      <c r="I208" s="77">
        <f t="shared" si="10"/>
        <v>7.666666666666668</v>
      </c>
      <c r="J208" s="77">
        <f t="shared" si="11"/>
        <v>27.058823529411782</v>
      </c>
    </row>
    <row r="209" spans="1:10" ht="14.25" customHeight="1">
      <c r="A209" s="3" t="s">
        <v>202</v>
      </c>
      <c r="B209" s="3" t="s">
        <v>111</v>
      </c>
      <c r="C209" s="3" t="s">
        <v>87</v>
      </c>
      <c r="D209" s="21">
        <v>13</v>
      </c>
      <c r="E209" s="38">
        <v>12</v>
      </c>
      <c r="F209" s="39">
        <v>18</v>
      </c>
      <c r="G209" s="39">
        <v>13</v>
      </c>
      <c r="H209" s="151">
        <f t="shared" si="9"/>
        <v>14.333333333333334</v>
      </c>
      <c r="I209" s="77">
        <f t="shared" si="10"/>
        <v>-1.333333333333334</v>
      </c>
      <c r="J209" s="77">
        <f t="shared" si="11"/>
        <v>-9.302325581395351</v>
      </c>
    </row>
    <row r="210" spans="1:10" s="9" customFormat="1" ht="14.25" customHeight="1">
      <c r="A210" s="8"/>
      <c r="B210" s="20" t="s">
        <v>7</v>
      </c>
      <c r="C210" s="20" t="s">
        <v>412</v>
      </c>
      <c r="D210" s="22">
        <v>7</v>
      </c>
      <c r="E210" s="42">
        <v>2</v>
      </c>
      <c r="F210" s="50">
        <v>2</v>
      </c>
      <c r="G210" s="50">
        <v>5</v>
      </c>
      <c r="H210" s="151">
        <f t="shared" si="9"/>
        <v>3.6666666666666665</v>
      </c>
      <c r="I210" s="77">
        <f t="shared" si="10"/>
        <v>1.3333333333333335</v>
      </c>
      <c r="J210" s="77">
        <f t="shared" si="11"/>
        <v>36.363636363636374</v>
      </c>
    </row>
    <row r="211" spans="1:10" ht="14.25" customHeight="1">
      <c r="A211" s="3" t="s">
        <v>202</v>
      </c>
      <c r="B211" s="3" t="s">
        <v>109</v>
      </c>
      <c r="C211" s="3" t="s">
        <v>88</v>
      </c>
      <c r="D211" s="21">
        <v>20</v>
      </c>
      <c r="E211" s="38">
        <v>15</v>
      </c>
      <c r="F211" s="39">
        <v>20</v>
      </c>
      <c r="G211" s="39">
        <v>22</v>
      </c>
      <c r="H211" s="151">
        <f t="shared" si="9"/>
        <v>18.333333333333332</v>
      </c>
      <c r="I211" s="77">
        <f t="shared" si="10"/>
        <v>3.666666666666668</v>
      </c>
      <c r="J211" s="77">
        <f t="shared" si="11"/>
        <v>20.000000000000014</v>
      </c>
    </row>
    <row r="212" spans="1:10" ht="14.25" customHeight="1">
      <c r="A212" s="3" t="s">
        <v>202</v>
      </c>
      <c r="B212" s="3" t="s">
        <v>354</v>
      </c>
      <c r="C212" s="3" t="s">
        <v>89</v>
      </c>
      <c r="D212" s="22">
        <v>30</v>
      </c>
      <c r="E212" s="38">
        <v>40</v>
      </c>
      <c r="F212" s="39">
        <v>38</v>
      </c>
      <c r="G212" s="39">
        <v>55</v>
      </c>
      <c r="H212" s="151">
        <f t="shared" si="9"/>
        <v>36</v>
      </c>
      <c r="I212" s="77">
        <f t="shared" si="10"/>
        <v>19</v>
      </c>
      <c r="J212" s="77">
        <f t="shared" si="11"/>
        <v>52.77777777777777</v>
      </c>
    </row>
    <row r="213" spans="1:10" ht="14.25" customHeight="1">
      <c r="A213" s="3" t="s">
        <v>202</v>
      </c>
      <c r="B213" s="3" t="s">
        <v>10</v>
      </c>
      <c r="C213" s="3" t="s">
        <v>91</v>
      </c>
      <c r="D213" s="21">
        <v>5</v>
      </c>
      <c r="E213" s="38">
        <v>3</v>
      </c>
      <c r="F213" s="39">
        <v>3</v>
      </c>
      <c r="G213" s="39">
        <v>5</v>
      </c>
      <c r="H213" s="151">
        <f t="shared" si="9"/>
        <v>3.6666666666666665</v>
      </c>
      <c r="I213" s="77">
        <f t="shared" si="10"/>
        <v>1.3333333333333335</v>
      </c>
      <c r="J213" s="77">
        <f t="shared" si="11"/>
        <v>36.363636363636374</v>
      </c>
    </row>
    <row r="214" spans="1:10" ht="14.25" customHeight="1">
      <c r="A214" s="3" t="s">
        <v>202</v>
      </c>
      <c r="B214" s="3" t="s">
        <v>10</v>
      </c>
      <c r="C214" s="3" t="s">
        <v>92</v>
      </c>
      <c r="D214" s="21">
        <v>13</v>
      </c>
      <c r="E214" s="38">
        <v>10</v>
      </c>
      <c r="F214" s="39">
        <v>14</v>
      </c>
      <c r="G214" s="39">
        <v>11</v>
      </c>
      <c r="H214" s="151">
        <f t="shared" si="9"/>
        <v>12.333333333333334</v>
      </c>
      <c r="I214" s="77">
        <f t="shared" si="10"/>
        <v>-1.333333333333334</v>
      </c>
      <c r="J214" s="77">
        <f t="shared" si="11"/>
        <v>-10.810810810810807</v>
      </c>
    </row>
    <row r="215" spans="1:10" ht="14.25" customHeight="1">
      <c r="A215" s="3" t="s">
        <v>202</v>
      </c>
      <c r="B215" s="3" t="s">
        <v>45</v>
      </c>
      <c r="C215" s="3" t="s">
        <v>93</v>
      </c>
      <c r="D215" s="21">
        <v>26</v>
      </c>
      <c r="E215" s="38">
        <v>20</v>
      </c>
      <c r="F215" s="39">
        <v>17</v>
      </c>
      <c r="G215" s="39">
        <v>19</v>
      </c>
      <c r="H215" s="151">
        <f t="shared" si="9"/>
        <v>21</v>
      </c>
      <c r="I215" s="77">
        <f t="shared" si="10"/>
        <v>-2</v>
      </c>
      <c r="J215" s="77">
        <f t="shared" si="11"/>
        <v>-9.523809523809518</v>
      </c>
    </row>
    <row r="216" spans="1:10" ht="14.25" customHeight="1">
      <c r="A216" s="3" t="s">
        <v>202</v>
      </c>
      <c r="B216" s="3" t="s">
        <v>112</v>
      </c>
      <c r="C216" s="3" t="s">
        <v>94</v>
      </c>
      <c r="D216" s="21">
        <v>24</v>
      </c>
      <c r="E216" s="38">
        <v>30</v>
      </c>
      <c r="F216" s="39">
        <v>25</v>
      </c>
      <c r="G216" s="39">
        <v>26</v>
      </c>
      <c r="H216" s="151">
        <f t="shared" si="9"/>
        <v>26.333333333333332</v>
      </c>
      <c r="I216" s="77">
        <f t="shared" si="10"/>
        <v>-0.33333333333333215</v>
      </c>
      <c r="J216" s="77">
        <f t="shared" si="11"/>
        <v>-1.2658227848101262</v>
      </c>
    </row>
    <row r="217" spans="1:10" ht="14.25" customHeight="1">
      <c r="A217" s="3" t="s">
        <v>202</v>
      </c>
      <c r="B217" s="1" t="s">
        <v>469</v>
      </c>
      <c r="C217" s="3" t="s">
        <v>95</v>
      </c>
      <c r="D217" s="21"/>
      <c r="E217" s="38"/>
      <c r="F217" s="39">
        <v>0</v>
      </c>
      <c r="G217" s="39">
        <v>0</v>
      </c>
      <c r="H217" s="151">
        <f t="shared" si="9"/>
        <v>0</v>
      </c>
      <c r="I217" s="77">
        <f t="shared" si="10"/>
        <v>0</v>
      </c>
      <c r="J217" s="77">
        <v>0</v>
      </c>
    </row>
    <row r="218" spans="1:10" ht="14.25" customHeight="1">
      <c r="A218" s="3" t="s">
        <v>202</v>
      </c>
      <c r="B218" s="3" t="s">
        <v>113</v>
      </c>
      <c r="C218" s="3" t="s">
        <v>95</v>
      </c>
      <c r="D218" s="22">
        <v>65</v>
      </c>
      <c r="E218" s="38">
        <v>56</v>
      </c>
      <c r="F218" s="39">
        <v>66</v>
      </c>
      <c r="G218" s="39">
        <v>63</v>
      </c>
      <c r="H218" s="151">
        <f t="shared" si="9"/>
        <v>62.333333333333336</v>
      </c>
      <c r="I218" s="77">
        <f t="shared" si="10"/>
        <v>0.6666666666666643</v>
      </c>
      <c r="J218" s="77">
        <f t="shared" si="11"/>
        <v>1.069518716577548</v>
      </c>
    </row>
    <row r="219" spans="1:10" ht="14.25" customHeight="1">
      <c r="A219" s="3" t="s">
        <v>202</v>
      </c>
      <c r="B219" s="3" t="s">
        <v>22</v>
      </c>
      <c r="C219" s="3" t="s">
        <v>96</v>
      </c>
      <c r="D219" s="21">
        <v>11</v>
      </c>
      <c r="E219" s="38">
        <v>10</v>
      </c>
      <c r="F219" s="39">
        <v>7</v>
      </c>
      <c r="G219" s="39">
        <v>7</v>
      </c>
      <c r="H219" s="151">
        <f t="shared" si="9"/>
        <v>9.333333333333334</v>
      </c>
      <c r="I219" s="77">
        <f t="shared" si="10"/>
        <v>-2.333333333333334</v>
      </c>
      <c r="J219" s="77">
        <f t="shared" si="11"/>
        <v>-25</v>
      </c>
    </row>
    <row r="220" spans="1:10" ht="14.25" customHeight="1">
      <c r="A220" s="3" t="s">
        <v>202</v>
      </c>
      <c r="B220" s="3" t="s">
        <v>5</v>
      </c>
      <c r="C220" s="3" t="s">
        <v>97</v>
      </c>
      <c r="D220" s="21">
        <v>5</v>
      </c>
      <c r="E220" s="38">
        <v>6</v>
      </c>
      <c r="F220" s="39">
        <v>11</v>
      </c>
      <c r="G220" s="39">
        <v>14</v>
      </c>
      <c r="H220" s="151">
        <f t="shared" si="9"/>
        <v>7.333333333333333</v>
      </c>
      <c r="I220" s="77">
        <f t="shared" si="10"/>
        <v>6.666666666666667</v>
      </c>
      <c r="J220" s="77">
        <f t="shared" si="11"/>
        <v>90.9090909090909</v>
      </c>
    </row>
    <row r="221" spans="1:10" ht="14.25" customHeight="1">
      <c r="A221" s="3" t="s">
        <v>202</v>
      </c>
      <c r="B221" s="3" t="s">
        <v>22</v>
      </c>
      <c r="C221" s="3" t="s">
        <v>98</v>
      </c>
      <c r="D221" s="21">
        <v>5</v>
      </c>
      <c r="E221" s="38">
        <v>10</v>
      </c>
      <c r="F221" s="39">
        <v>10</v>
      </c>
      <c r="G221" s="39">
        <v>7</v>
      </c>
      <c r="H221" s="151">
        <f t="shared" si="9"/>
        <v>8.333333333333334</v>
      </c>
      <c r="I221" s="77">
        <f t="shared" si="10"/>
        <v>-1.333333333333334</v>
      </c>
      <c r="J221" s="77">
        <f t="shared" si="11"/>
        <v>-16</v>
      </c>
    </row>
    <row r="222" spans="1:10" ht="14.25" customHeight="1">
      <c r="A222" s="3" t="s">
        <v>202</v>
      </c>
      <c r="B222" s="3" t="s">
        <v>22</v>
      </c>
      <c r="C222" s="3" t="s">
        <v>99</v>
      </c>
      <c r="D222" s="21">
        <v>8</v>
      </c>
      <c r="E222" s="38">
        <v>10</v>
      </c>
      <c r="F222" s="39">
        <v>9</v>
      </c>
      <c r="G222" s="39">
        <v>9</v>
      </c>
      <c r="H222" s="151">
        <f t="shared" si="9"/>
        <v>9</v>
      </c>
      <c r="I222" s="77">
        <f t="shared" si="10"/>
        <v>0</v>
      </c>
      <c r="J222" s="77">
        <f t="shared" si="11"/>
        <v>0</v>
      </c>
    </row>
    <row r="223" spans="1:10" ht="14.25" customHeight="1">
      <c r="A223" s="3" t="s">
        <v>202</v>
      </c>
      <c r="B223" s="3" t="s">
        <v>22</v>
      </c>
      <c r="C223" s="3" t="s">
        <v>100</v>
      </c>
      <c r="D223" s="22">
        <v>8</v>
      </c>
      <c r="E223" s="38">
        <v>3</v>
      </c>
      <c r="F223" s="39">
        <v>5</v>
      </c>
      <c r="G223" s="39">
        <v>5</v>
      </c>
      <c r="H223" s="151">
        <f t="shared" si="9"/>
        <v>5.333333333333333</v>
      </c>
      <c r="I223" s="77">
        <f t="shared" si="10"/>
        <v>-0.33333333333333304</v>
      </c>
      <c r="J223" s="77">
        <f t="shared" si="11"/>
        <v>-6.25</v>
      </c>
    </row>
    <row r="224" spans="1:10" ht="14.25" customHeight="1">
      <c r="A224" s="3" t="s">
        <v>202</v>
      </c>
      <c r="B224" s="3" t="s">
        <v>22</v>
      </c>
      <c r="C224" s="3" t="s">
        <v>101</v>
      </c>
      <c r="D224" s="21">
        <v>11</v>
      </c>
      <c r="E224" s="38">
        <v>9</v>
      </c>
      <c r="F224" s="39">
        <v>9</v>
      </c>
      <c r="G224" s="39">
        <v>9</v>
      </c>
      <c r="H224" s="151">
        <f t="shared" si="9"/>
        <v>9.666666666666666</v>
      </c>
      <c r="I224" s="77">
        <f t="shared" si="10"/>
        <v>-0.6666666666666661</v>
      </c>
      <c r="J224" s="77">
        <f t="shared" si="11"/>
        <v>-6.896551724137922</v>
      </c>
    </row>
    <row r="225" spans="1:10" ht="14.25" customHeight="1">
      <c r="A225" s="3" t="s">
        <v>202</v>
      </c>
      <c r="B225" s="3" t="s">
        <v>3</v>
      </c>
      <c r="C225" s="3" t="s">
        <v>102</v>
      </c>
      <c r="D225" s="22">
        <v>1</v>
      </c>
      <c r="E225" s="38">
        <v>2</v>
      </c>
      <c r="F225" s="39">
        <v>0</v>
      </c>
      <c r="G225" s="39">
        <v>4</v>
      </c>
      <c r="H225" s="151">
        <f t="shared" si="9"/>
        <v>1</v>
      </c>
      <c r="I225" s="77">
        <f t="shared" si="10"/>
        <v>3</v>
      </c>
      <c r="J225" s="77">
        <f t="shared" si="11"/>
        <v>300</v>
      </c>
    </row>
    <row r="226" spans="1:10" ht="14.25" customHeight="1">
      <c r="A226" s="3" t="s">
        <v>202</v>
      </c>
      <c r="B226" s="3" t="s">
        <v>22</v>
      </c>
      <c r="C226" s="3" t="s">
        <v>103</v>
      </c>
      <c r="D226" s="22">
        <v>2</v>
      </c>
      <c r="E226" s="38">
        <v>8</v>
      </c>
      <c r="F226" s="39">
        <v>7</v>
      </c>
      <c r="G226" s="39">
        <v>5</v>
      </c>
      <c r="H226" s="151">
        <f t="shared" si="9"/>
        <v>5.666666666666667</v>
      </c>
      <c r="I226" s="77">
        <f t="shared" si="10"/>
        <v>-0.666666666666667</v>
      </c>
      <c r="J226" s="77">
        <f t="shared" si="11"/>
        <v>-11.764705882352942</v>
      </c>
    </row>
    <row r="227" spans="1:10" ht="14.25" customHeight="1">
      <c r="A227" s="3" t="s">
        <v>202</v>
      </c>
      <c r="B227" s="3" t="s">
        <v>22</v>
      </c>
      <c r="C227" s="3" t="s">
        <v>104</v>
      </c>
      <c r="D227" s="22">
        <v>4</v>
      </c>
      <c r="E227" s="38">
        <v>8</v>
      </c>
      <c r="F227" s="39">
        <v>6</v>
      </c>
      <c r="G227" s="39">
        <v>8</v>
      </c>
      <c r="H227" s="151">
        <f t="shared" si="9"/>
        <v>6</v>
      </c>
      <c r="I227" s="77">
        <f t="shared" si="10"/>
        <v>2</v>
      </c>
      <c r="J227" s="77">
        <f t="shared" si="11"/>
        <v>33.333333333333314</v>
      </c>
    </row>
    <row r="228" spans="1:10" ht="14.25" customHeight="1">
      <c r="A228" s="3" t="s">
        <v>202</v>
      </c>
      <c r="B228" s="3" t="s">
        <v>3</v>
      </c>
      <c r="C228" s="3" t="s">
        <v>312</v>
      </c>
      <c r="D228" s="21">
        <v>10</v>
      </c>
      <c r="E228" s="38">
        <v>6</v>
      </c>
      <c r="F228" s="39">
        <v>13</v>
      </c>
      <c r="G228" s="39">
        <v>9</v>
      </c>
      <c r="H228" s="151">
        <f t="shared" si="9"/>
        <v>9.666666666666666</v>
      </c>
      <c r="I228" s="77">
        <f t="shared" si="10"/>
        <v>-0.6666666666666661</v>
      </c>
      <c r="J228" s="77">
        <f t="shared" si="11"/>
        <v>-6.896551724137922</v>
      </c>
    </row>
    <row r="229" spans="1:10" ht="14.25" customHeight="1">
      <c r="A229" s="3" t="s">
        <v>202</v>
      </c>
      <c r="B229" s="3" t="s">
        <v>22</v>
      </c>
      <c r="C229" s="3" t="s">
        <v>313</v>
      </c>
      <c r="D229" s="22">
        <v>4</v>
      </c>
      <c r="E229" s="38">
        <v>7</v>
      </c>
      <c r="F229" s="39">
        <v>7</v>
      </c>
      <c r="G229" s="39">
        <v>8</v>
      </c>
      <c r="H229" s="151">
        <f t="shared" si="9"/>
        <v>6</v>
      </c>
      <c r="I229" s="77">
        <f t="shared" si="10"/>
        <v>2</v>
      </c>
      <c r="J229" s="77">
        <f t="shared" si="11"/>
        <v>33.333333333333314</v>
      </c>
    </row>
    <row r="230" spans="1:10" ht="14.25" customHeight="1">
      <c r="A230" s="3" t="s">
        <v>202</v>
      </c>
      <c r="B230" s="3" t="s">
        <v>22</v>
      </c>
      <c r="C230" s="3" t="s">
        <v>314</v>
      </c>
      <c r="D230" s="21">
        <v>6</v>
      </c>
      <c r="E230" s="38">
        <v>6</v>
      </c>
      <c r="F230" s="39">
        <v>1</v>
      </c>
      <c r="G230" s="39">
        <v>8</v>
      </c>
      <c r="H230" s="151">
        <f t="shared" si="9"/>
        <v>4.333333333333333</v>
      </c>
      <c r="I230" s="77">
        <f t="shared" si="10"/>
        <v>3.666666666666667</v>
      </c>
      <c r="J230" s="77">
        <f t="shared" si="11"/>
        <v>84.61538461538461</v>
      </c>
    </row>
    <row r="231" spans="1:10" ht="14.25" customHeight="1">
      <c r="A231" s="3" t="s">
        <v>202</v>
      </c>
      <c r="B231" s="3" t="s">
        <v>22</v>
      </c>
      <c r="C231" s="3" t="s">
        <v>315</v>
      </c>
      <c r="D231" s="21">
        <v>11</v>
      </c>
      <c r="E231" s="38">
        <v>15</v>
      </c>
      <c r="F231" s="39">
        <v>18</v>
      </c>
      <c r="G231" s="39">
        <v>20</v>
      </c>
      <c r="H231" s="151">
        <f t="shared" si="9"/>
        <v>14.666666666666666</v>
      </c>
      <c r="I231" s="77">
        <f t="shared" si="10"/>
        <v>5.333333333333334</v>
      </c>
      <c r="J231" s="77">
        <f t="shared" si="11"/>
        <v>36.363636363636374</v>
      </c>
    </row>
    <row r="232" spans="1:10" ht="14.25" customHeight="1">
      <c r="A232" s="3" t="s">
        <v>202</v>
      </c>
      <c r="B232" s="3" t="s">
        <v>22</v>
      </c>
      <c r="C232" s="3" t="s">
        <v>316</v>
      </c>
      <c r="D232" s="27">
        <v>0</v>
      </c>
      <c r="E232" s="38">
        <v>2</v>
      </c>
      <c r="F232" s="39">
        <v>2</v>
      </c>
      <c r="G232" s="39">
        <v>5</v>
      </c>
      <c r="H232" s="151">
        <f t="shared" si="9"/>
        <v>1.3333333333333333</v>
      </c>
      <c r="I232" s="77">
        <f t="shared" si="10"/>
        <v>3.666666666666667</v>
      </c>
      <c r="J232" s="77">
        <f t="shared" si="11"/>
        <v>275</v>
      </c>
    </row>
    <row r="233" spans="1:10" ht="14.25" customHeight="1">
      <c r="A233" s="3" t="s">
        <v>202</v>
      </c>
      <c r="B233" s="3" t="s">
        <v>22</v>
      </c>
      <c r="C233" s="3" t="s">
        <v>317</v>
      </c>
      <c r="D233" s="21">
        <v>22</v>
      </c>
      <c r="E233" s="38">
        <v>22</v>
      </c>
      <c r="F233" s="39">
        <v>26</v>
      </c>
      <c r="G233" s="39">
        <v>12</v>
      </c>
      <c r="H233" s="151">
        <f t="shared" si="9"/>
        <v>23.333333333333332</v>
      </c>
      <c r="I233" s="77">
        <f t="shared" si="10"/>
        <v>-11.333333333333332</v>
      </c>
      <c r="J233" s="77">
        <f t="shared" si="11"/>
        <v>-48.57142857142856</v>
      </c>
    </row>
    <row r="234" spans="1:10" ht="14.25" customHeight="1">
      <c r="A234" s="3" t="s">
        <v>202</v>
      </c>
      <c r="B234" s="3" t="s">
        <v>22</v>
      </c>
      <c r="C234" s="3" t="s">
        <v>318</v>
      </c>
      <c r="D234" s="22">
        <v>4</v>
      </c>
      <c r="E234" s="38">
        <v>4</v>
      </c>
      <c r="F234" s="39">
        <v>3</v>
      </c>
      <c r="G234" s="39">
        <v>1</v>
      </c>
      <c r="H234" s="151">
        <f t="shared" si="9"/>
        <v>3.6666666666666665</v>
      </c>
      <c r="I234" s="77">
        <f t="shared" si="10"/>
        <v>-2.6666666666666665</v>
      </c>
      <c r="J234" s="77">
        <f t="shared" si="11"/>
        <v>-72.72727272727272</v>
      </c>
    </row>
    <row r="235" spans="1:10" ht="14.25" customHeight="1">
      <c r="A235" s="3" t="s">
        <v>202</v>
      </c>
      <c r="B235" s="19" t="s">
        <v>413</v>
      </c>
      <c r="C235" s="3" t="s">
        <v>95</v>
      </c>
      <c r="D235" s="22">
        <v>65</v>
      </c>
      <c r="E235" s="38">
        <v>34</v>
      </c>
      <c r="F235" s="39">
        <v>27</v>
      </c>
      <c r="G235" s="39">
        <v>34</v>
      </c>
      <c r="H235" s="151">
        <f t="shared" si="9"/>
        <v>42</v>
      </c>
      <c r="I235" s="77">
        <f t="shared" si="10"/>
        <v>-8</v>
      </c>
      <c r="J235" s="77">
        <f t="shared" si="11"/>
        <v>-19.04761904761905</v>
      </c>
    </row>
    <row r="236" spans="1:10" ht="14.25" customHeight="1">
      <c r="A236" s="3" t="s">
        <v>202</v>
      </c>
      <c r="B236" s="1" t="s">
        <v>465</v>
      </c>
      <c r="C236" s="3" t="s">
        <v>319</v>
      </c>
      <c r="D236" s="22"/>
      <c r="E236" s="38"/>
      <c r="F236" s="39">
        <v>0</v>
      </c>
      <c r="G236" s="39">
        <v>0</v>
      </c>
      <c r="H236" s="151">
        <f t="shared" si="9"/>
        <v>0</v>
      </c>
      <c r="I236" s="77">
        <f t="shared" si="10"/>
        <v>0</v>
      </c>
      <c r="J236" s="77">
        <v>0</v>
      </c>
    </row>
    <row r="237" spans="1:10" ht="14.25" customHeight="1">
      <c r="A237" s="3" t="s">
        <v>202</v>
      </c>
      <c r="B237" s="3" t="s">
        <v>22</v>
      </c>
      <c r="C237" s="3" t="s">
        <v>323</v>
      </c>
      <c r="D237" s="22">
        <v>11</v>
      </c>
      <c r="E237" s="38">
        <v>15</v>
      </c>
      <c r="F237" s="39">
        <v>10</v>
      </c>
      <c r="G237" s="39">
        <v>11</v>
      </c>
      <c r="H237" s="151">
        <f t="shared" si="9"/>
        <v>12</v>
      </c>
      <c r="I237" s="77">
        <f t="shared" si="10"/>
        <v>-1</v>
      </c>
      <c r="J237" s="77">
        <f t="shared" si="11"/>
        <v>-8.333333333333343</v>
      </c>
    </row>
    <row r="238" spans="1:10" ht="14.25" customHeight="1">
      <c r="A238" s="3" t="s">
        <v>202</v>
      </c>
      <c r="B238" s="3" t="s">
        <v>3</v>
      </c>
      <c r="C238" s="3" t="s">
        <v>320</v>
      </c>
      <c r="D238" s="21">
        <v>8</v>
      </c>
      <c r="E238" s="38">
        <v>3</v>
      </c>
      <c r="F238" s="39">
        <v>4</v>
      </c>
      <c r="G238" s="39">
        <v>1</v>
      </c>
      <c r="H238" s="151">
        <f t="shared" si="9"/>
        <v>5</v>
      </c>
      <c r="I238" s="77">
        <f t="shared" si="10"/>
        <v>-4</v>
      </c>
      <c r="J238" s="77">
        <f t="shared" si="11"/>
        <v>-80</v>
      </c>
    </row>
    <row r="239" spans="1:10" ht="14.25" customHeight="1">
      <c r="A239" s="3" t="s">
        <v>202</v>
      </c>
      <c r="B239" s="3" t="s">
        <v>22</v>
      </c>
      <c r="C239" s="3" t="s">
        <v>321</v>
      </c>
      <c r="D239" s="21">
        <v>8</v>
      </c>
      <c r="E239" s="38">
        <v>4</v>
      </c>
      <c r="F239" s="39">
        <v>10</v>
      </c>
      <c r="G239" s="39">
        <v>6</v>
      </c>
      <c r="H239" s="151">
        <f aca="true" t="shared" si="12" ref="H239:H292">AVERAGE(D239:F239)</f>
        <v>7.333333333333333</v>
      </c>
      <c r="I239" s="77">
        <f aca="true" t="shared" si="13" ref="I239:I292">G239-H239</f>
        <v>-1.333333333333333</v>
      </c>
      <c r="J239" s="77">
        <f aca="true" t="shared" si="14" ref="J239:J292">G239/H239*100-100</f>
        <v>-18.181818181818173</v>
      </c>
    </row>
    <row r="240" spans="1:10" ht="14.25" customHeight="1">
      <c r="A240" s="3" t="s">
        <v>202</v>
      </c>
      <c r="B240" s="3" t="s">
        <v>22</v>
      </c>
      <c r="C240" s="3" t="s">
        <v>322</v>
      </c>
      <c r="D240" s="21">
        <v>5</v>
      </c>
      <c r="E240" s="38">
        <v>18</v>
      </c>
      <c r="F240" s="39">
        <v>7</v>
      </c>
      <c r="G240" s="39">
        <v>13</v>
      </c>
      <c r="H240" s="151">
        <f t="shared" si="12"/>
        <v>10</v>
      </c>
      <c r="I240" s="77">
        <f t="shared" si="13"/>
        <v>3</v>
      </c>
      <c r="J240" s="77">
        <f t="shared" si="14"/>
        <v>30</v>
      </c>
    </row>
    <row r="241" spans="1:10" ht="14.25" customHeight="1">
      <c r="A241" s="3" t="s">
        <v>202</v>
      </c>
      <c r="B241" s="3" t="s">
        <v>22</v>
      </c>
      <c r="C241" s="3" t="s">
        <v>324</v>
      </c>
      <c r="D241" s="21">
        <v>5</v>
      </c>
      <c r="E241" s="38">
        <v>7</v>
      </c>
      <c r="F241" s="39">
        <v>4</v>
      </c>
      <c r="G241" s="39">
        <v>5</v>
      </c>
      <c r="H241" s="151">
        <f t="shared" si="12"/>
        <v>5.333333333333333</v>
      </c>
      <c r="I241" s="77">
        <f t="shared" si="13"/>
        <v>-0.33333333333333304</v>
      </c>
      <c r="J241" s="77">
        <f t="shared" si="14"/>
        <v>-6.25</v>
      </c>
    </row>
    <row r="242" spans="1:10" ht="14.25" customHeight="1">
      <c r="A242" s="3" t="s">
        <v>202</v>
      </c>
      <c r="B242" s="3" t="s">
        <v>22</v>
      </c>
      <c r="C242" s="3" t="s">
        <v>325</v>
      </c>
      <c r="D242" s="22">
        <v>2</v>
      </c>
      <c r="E242" s="38">
        <v>6</v>
      </c>
      <c r="F242" s="39">
        <v>2</v>
      </c>
      <c r="G242" s="39">
        <v>4</v>
      </c>
      <c r="H242" s="151">
        <f t="shared" si="12"/>
        <v>3.3333333333333335</v>
      </c>
      <c r="I242" s="77">
        <f t="shared" si="13"/>
        <v>0.6666666666666665</v>
      </c>
      <c r="J242" s="77">
        <f t="shared" si="14"/>
        <v>20</v>
      </c>
    </row>
    <row r="243" spans="1:10" ht="14.25" customHeight="1">
      <c r="A243" s="3" t="s">
        <v>202</v>
      </c>
      <c r="B243" s="3" t="s">
        <v>22</v>
      </c>
      <c r="C243" s="3" t="s">
        <v>326</v>
      </c>
      <c r="D243" s="21">
        <v>11</v>
      </c>
      <c r="E243" s="38">
        <v>10</v>
      </c>
      <c r="F243" s="39">
        <v>15</v>
      </c>
      <c r="G243" s="39">
        <v>10</v>
      </c>
      <c r="H243" s="151">
        <f t="shared" si="12"/>
        <v>12</v>
      </c>
      <c r="I243" s="77">
        <f t="shared" si="13"/>
        <v>-2</v>
      </c>
      <c r="J243" s="77">
        <f t="shared" si="14"/>
        <v>-16.666666666666657</v>
      </c>
    </row>
    <row r="244" spans="1:10" ht="14.25" customHeight="1">
      <c r="A244" s="3" t="s">
        <v>202</v>
      </c>
      <c r="B244" s="3" t="s">
        <v>22</v>
      </c>
      <c r="C244" s="3" t="s">
        <v>327</v>
      </c>
      <c r="D244" s="21">
        <v>11</v>
      </c>
      <c r="E244" s="38">
        <v>15</v>
      </c>
      <c r="F244" s="39">
        <v>12</v>
      </c>
      <c r="G244" s="39">
        <v>9</v>
      </c>
      <c r="H244" s="151">
        <f t="shared" si="12"/>
        <v>12.666666666666666</v>
      </c>
      <c r="I244" s="77">
        <f t="shared" si="13"/>
        <v>-3.666666666666666</v>
      </c>
      <c r="J244" s="77">
        <f t="shared" si="14"/>
        <v>-28.94736842105263</v>
      </c>
    </row>
    <row r="245" spans="1:10" ht="14.25" customHeight="1">
      <c r="A245" s="3" t="s">
        <v>202</v>
      </c>
      <c r="B245" s="3" t="s">
        <v>22</v>
      </c>
      <c r="C245" s="3" t="s">
        <v>328</v>
      </c>
      <c r="D245" s="27">
        <v>7</v>
      </c>
      <c r="E245" s="38">
        <v>10</v>
      </c>
      <c r="F245" s="39">
        <v>3</v>
      </c>
      <c r="G245" s="39">
        <v>7</v>
      </c>
      <c r="H245" s="151">
        <f t="shared" si="12"/>
        <v>6.666666666666667</v>
      </c>
      <c r="I245" s="77">
        <f t="shared" si="13"/>
        <v>0.33333333333333304</v>
      </c>
      <c r="J245" s="77">
        <f t="shared" si="14"/>
        <v>5</v>
      </c>
    </row>
    <row r="246" spans="1:10" ht="14.25" customHeight="1">
      <c r="A246" s="3"/>
      <c r="B246" s="1" t="s">
        <v>465</v>
      </c>
      <c r="C246" s="3" t="s">
        <v>399</v>
      </c>
      <c r="D246" s="21"/>
      <c r="E246" s="38"/>
      <c r="F246" s="39">
        <v>0</v>
      </c>
      <c r="G246" s="39">
        <v>0</v>
      </c>
      <c r="H246" s="151">
        <f t="shared" si="12"/>
        <v>0</v>
      </c>
      <c r="I246" s="77">
        <f t="shared" si="13"/>
        <v>0</v>
      </c>
      <c r="J246" s="77">
        <v>0</v>
      </c>
    </row>
    <row r="247" spans="1:10" s="12" customFormat="1" ht="14.25" customHeight="1">
      <c r="A247" s="10"/>
      <c r="B247" s="33" t="s">
        <v>192</v>
      </c>
      <c r="C247" s="33"/>
      <c r="D247" s="34">
        <f>SUM(D208:D246)</f>
        <v>478</v>
      </c>
      <c r="E247" s="46">
        <f>SUM(E208:E246)</f>
        <v>459</v>
      </c>
      <c r="F247" s="41">
        <f>SUM(F208:F246)</f>
        <v>465</v>
      </c>
      <c r="G247" s="170">
        <f>SUM(G208:G246)</f>
        <v>486</v>
      </c>
      <c r="H247" s="168">
        <f t="shared" si="12"/>
        <v>467.3333333333333</v>
      </c>
      <c r="I247" s="169">
        <f t="shared" si="13"/>
        <v>18.666666666666686</v>
      </c>
      <c r="J247" s="169">
        <f t="shared" si="14"/>
        <v>3.9942938659058598</v>
      </c>
    </row>
    <row r="248" spans="1:10" ht="14.25" customHeight="1">
      <c r="A248" s="3" t="s">
        <v>202</v>
      </c>
      <c r="B248" s="3" t="s">
        <v>340</v>
      </c>
      <c r="C248" s="3" t="s">
        <v>330</v>
      </c>
      <c r="D248" s="21">
        <v>6</v>
      </c>
      <c r="E248" s="38">
        <v>5</v>
      </c>
      <c r="F248" s="39">
        <v>3</v>
      </c>
      <c r="G248" s="39">
        <v>4</v>
      </c>
      <c r="H248" s="151">
        <f t="shared" si="12"/>
        <v>4.666666666666667</v>
      </c>
      <c r="I248" s="77">
        <f t="shared" si="13"/>
        <v>-0.666666666666667</v>
      </c>
      <c r="J248" s="77">
        <f t="shared" si="14"/>
        <v>-14.285714285714292</v>
      </c>
    </row>
    <row r="249" spans="1:10" ht="14.25" customHeight="1">
      <c r="A249" s="3" t="s">
        <v>202</v>
      </c>
      <c r="B249" s="3" t="s">
        <v>340</v>
      </c>
      <c r="C249" s="3" t="s">
        <v>331</v>
      </c>
      <c r="D249" s="21">
        <v>2</v>
      </c>
      <c r="E249" s="38">
        <v>2</v>
      </c>
      <c r="F249" s="39">
        <v>1</v>
      </c>
      <c r="G249" s="39">
        <v>1</v>
      </c>
      <c r="H249" s="151">
        <f t="shared" si="12"/>
        <v>1.6666666666666667</v>
      </c>
      <c r="I249" s="77">
        <f t="shared" si="13"/>
        <v>-0.6666666666666667</v>
      </c>
      <c r="J249" s="77">
        <f t="shared" si="14"/>
        <v>-40</v>
      </c>
    </row>
    <row r="250" spans="1:10" ht="14.25" customHeight="1">
      <c r="A250" s="3" t="s">
        <v>202</v>
      </c>
      <c r="B250" s="3" t="s">
        <v>341</v>
      </c>
      <c r="C250" s="3" t="s">
        <v>332</v>
      </c>
      <c r="D250" s="21">
        <v>11</v>
      </c>
      <c r="E250" s="38">
        <v>19</v>
      </c>
      <c r="F250" s="39">
        <v>13</v>
      </c>
      <c r="G250" s="39">
        <v>14</v>
      </c>
      <c r="H250" s="151">
        <f t="shared" si="12"/>
        <v>14.333333333333334</v>
      </c>
      <c r="I250" s="77">
        <f t="shared" si="13"/>
        <v>-0.3333333333333339</v>
      </c>
      <c r="J250" s="77">
        <f t="shared" si="14"/>
        <v>-2.3255813953488484</v>
      </c>
    </row>
    <row r="251" spans="1:10" ht="14.25" customHeight="1">
      <c r="A251" s="3" t="s">
        <v>202</v>
      </c>
      <c r="B251" s="3" t="s">
        <v>342</v>
      </c>
      <c r="C251" s="3" t="s">
        <v>333</v>
      </c>
      <c r="D251" s="21">
        <v>7</v>
      </c>
      <c r="E251" s="38">
        <v>9</v>
      </c>
      <c r="F251" s="39">
        <v>11</v>
      </c>
      <c r="G251" s="39">
        <v>10</v>
      </c>
      <c r="H251" s="151">
        <f t="shared" si="12"/>
        <v>9</v>
      </c>
      <c r="I251" s="77">
        <f t="shared" si="13"/>
        <v>1</v>
      </c>
      <c r="J251" s="77">
        <f t="shared" si="14"/>
        <v>11.111111111111114</v>
      </c>
    </row>
    <row r="252" spans="1:10" ht="14.25" customHeight="1">
      <c r="A252" s="3" t="s">
        <v>202</v>
      </c>
      <c r="B252" s="3" t="s">
        <v>343</v>
      </c>
      <c r="C252" s="3" t="s">
        <v>334</v>
      </c>
      <c r="D252" s="21">
        <v>1</v>
      </c>
      <c r="E252" s="38">
        <v>2</v>
      </c>
      <c r="F252" s="39">
        <v>0</v>
      </c>
      <c r="G252" s="39">
        <v>0</v>
      </c>
      <c r="H252" s="151">
        <f t="shared" si="12"/>
        <v>1</v>
      </c>
      <c r="I252" s="77">
        <f t="shared" si="13"/>
        <v>-1</v>
      </c>
      <c r="J252" s="77">
        <f t="shared" si="14"/>
        <v>-100</v>
      </c>
    </row>
    <row r="253" spans="1:10" ht="14.25" customHeight="1">
      <c r="A253" s="3" t="s">
        <v>202</v>
      </c>
      <c r="B253" s="3" t="s">
        <v>5</v>
      </c>
      <c r="C253" s="3" t="s">
        <v>335</v>
      </c>
      <c r="D253" s="21">
        <v>5</v>
      </c>
      <c r="E253" s="38">
        <v>2</v>
      </c>
      <c r="F253" s="39">
        <v>4</v>
      </c>
      <c r="G253" s="39">
        <v>0</v>
      </c>
      <c r="H253" s="151">
        <f t="shared" si="12"/>
        <v>3.6666666666666665</v>
      </c>
      <c r="I253" s="77">
        <f t="shared" si="13"/>
        <v>-3.6666666666666665</v>
      </c>
      <c r="J253" s="77">
        <f t="shared" si="14"/>
        <v>-100</v>
      </c>
    </row>
    <row r="254" spans="1:10" ht="14.25" customHeight="1">
      <c r="A254" s="3" t="s">
        <v>180</v>
      </c>
      <c r="B254" s="3" t="s">
        <v>344</v>
      </c>
      <c r="C254" s="3" t="s">
        <v>336</v>
      </c>
      <c r="D254" s="21">
        <v>2</v>
      </c>
      <c r="E254" s="38">
        <v>5</v>
      </c>
      <c r="F254" s="39">
        <v>2</v>
      </c>
      <c r="G254" s="39">
        <v>1</v>
      </c>
      <c r="H254" s="151">
        <f t="shared" si="12"/>
        <v>3</v>
      </c>
      <c r="I254" s="77">
        <f t="shared" si="13"/>
        <v>-2</v>
      </c>
      <c r="J254" s="77">
        <f t="shared" si="14"/>
        <v>-66.66666666666667</v>
      </c>
    </row>
    <row r="255" spans="1:10" ht="14.25" customHeight="1">
      <c r="A255" s="3" t="s">
        <v>180</v>
      </c>
      <c r="B255" s="1" t="s">
        <v>465</v>
      </c>
      <c r="C255" s="3" t="s">
        <v>337</v>
      </c>
      <c r="D255" s="21">
        <v>2</v>
      </c>
      <c r="E255" s="38">
        <v>0</v>
      </c>
      <c r="F255" s="39">
        <v>0</v>
      </c>
      <c r="G255" s="39">
        <v>0</v>
      </c>
      <c r="H255" s="151">
        <f t="shared" si="12"/>
        <v>0.6666666666666666</v>
      </c>
      <c r="I255" s="77">
        <f t="shared" si="13"/>
        <v>-0.6666666666666666</v>
      </c>
      <c r="J255" s="77">
        <f t="shared" si="14"/>
        <v>-100</v>
      </c>
    </row>
    <row r="256" spans="1:10" ht="14.25" customHeight="1">
      <c r="A256" s="3" t="s">
        <v>180</v>
      </c>
      <c r="B256" s="3" t="s">
        <v>345</v>
      </c>
      <c r="C256" s="3" t="s">
        <v>338</v>
      </c>
      <c r="D256" s="21">
        <v>2</v>
      </c>
      <c r="E256" s="38">
        <v>3</v>
      </c>
      <c r="F256" s="39">
        <v>1</v>
      </c>
      <c r="G256" s="39">
        <v>0</v>
      </c>
      <c r="H256" s="151">
        <f t="shared" si="12"/>
        <v>2</v>
      </c>
      <c r="I256" s="77">
        <f t="shared" si="13"/>
        <v>-2</v>
      </c>
      <c r="J256" s="77">
        <f t="shared" si="14"/>
        <v>-100</v>
      </c>
    </row>
    <row r="257" spans="1:10" s="12" customFormat="1" ht="14.25" customHeight="1">
      <c r="A257" s="10"/>
      <c r="B257" s="33" t="s">
        <v>193</v>
      </c>
      <c r="C257" s="33"/>
      <c r="D257" s="34">
        <f>SUM(D248:D256)</f>
        <v>38</v>
      </c>
      <c r="E257" s="46">
        <f>SUM(E248:E256)</f>
        <v>47</v>
      </c>
      <c r="F257" s="41">
        <f>SUM(F248:F256)</f>
        <v>35</v>
      </c>
      <c r="G257" s="170">
        <f>SUM(G248:G256)</f>
        <v>30</v>
      </c>
      <c r="H257" s="168">
        <f t="shared" si="12"/>
        <v>40</v>
      </c>
      <c r="I257" s="169">
        <f t="shared" si="13"/>
        <v>-10</v>
      </c>
      <c r="J257" s="169">
        <f t="shared" si="14"/>
        <v>-25</v>
      </c>
    </row>
    <row r="258" spans="1:10" s="13" customFormat="1" ht="14.25" customHeight="1">
      <c r="A258" s="11"/>
      <c r="B258" s="5" t="s">
        <v>194</v>
      </c>
      <c r="C258" s="5"/>
      <c r="D258" s="23">
        <f>SUM(D200+D207+D247+D257)</f>
        <v>781</v>
      </c>
      <c r="E258" s="48">
        <f>SUM(E200+E207+E247+E257)</f>
        <v>814</v>
      </c>
      <c r="F258" s="48">
        <f>SUM(F200+F207+F247+F257)</f>
        <v>808</v>
      </c>
      <c r="G258" s="55">
        <f>SUM(G200+G207+G247+G257)</f>
        <v>813</v>
      </c>
      <c r="H258" s="172">
        <f t="shared" si="12"/>
        <v>801</v>
      </c>
      <c r="I258" s="173">
        <f t="shared" si="13"/>
        <v>12</v>
      </c>
      <c r="J258" s="173">
        <f t="shared" si="14"/>
        <v>1.4981273408239701</v>
      </c>
    </row>
    <row r="259" spans="1:10" ht="14.25" customHeight="1">
      <c r="A259" s="3" t="s">
        <v>202</v>
      </c>
      <c r="B259" s="3" t="s">
        <v>0</v>
      </c>
      <c r="C259" s="3" t="s">
        <v>114</v>
      </c>
      <c r="D259" s="25">
        <v>22</v>
      </c>
      <c r="E259" s="38">
        <v>31</v>
      </c>
      <c r="F259" s="39">
        <v>22</v>
      </c>
      <c r="G259" s="39">
        <v>23</v>
      </c>
      <c r="H259" s="151">
        <f t="shared" si="12"/>
        <v>25</v>
      </c>
      <c r="I259" s="77">
        <f t="shared" si="13"/>
        <v>-2</v>
      </c>
      <c r="J259" s="77">
        <f t="shared" si="14"/>
        <v>-8</v>
      </c>
    </row>
    <row r="260" spans="1:10" s="12" customFormat="1" ht="14.25" customHeight="1">
      <c r="A260" s="10"/>
      <c r="B260" s="33" t="s">
        <v>163</v>
      </c>
      <c r="C260" s="33"/>
      <c r="D260" s="34">
        <f>SUM(D259)</f>
        <v>22</v>
      </c>
      <c r="E260" s="46">
        <f>SUM(E259)</f>
        <v>31</v>
      </c>
      <c r="F260" s="41">
        <f>SUM(F259)</f>
        <v>22</v>
      </c>
      <c r="G260" s="170">
        <v>23</v>
      </c>
      <c r="H260" s="168">
        <f t="shared" si="12"/>
        <v>25</v>
      </c>
      <c r="I260" s="169">
        <f t="shared" si="13"/>
        <v>-2</v>
      </c>
      <c r="J260" s="169">
        <f t="shared" si="14"/>
        <v>-8</v>
      </c>
    </row>
    <row r="261" spans="1:10" ht="14.25" customHeight="1">
      <c r="A261" s="3" t="s">
        <v>202</v>
      </c>
      <c r="B261" s="3" t="s">
        <v>109</v>
      </c>
      <c r="C261" s="3" t="s">
        <v>116</v>
      </c>
      <c r="D261" s="21">
        <v>11</v>
      </c>
      <c r="E261" s="38">
        <v>14</v>
      </c>
      <c r="F261" s="39">
        <v>13</v>
      </c>
      <c r="G261" s="39">
        <v>8</v>
      </c>
      <c r="H261" s="151">
        <f t="shared" si="12"/>
        <v>12.666666666666666</v>
      </c>
      <c r="I261" s="77">
        <f t="shared" si="13"/>
        <v>-4.666666666666666</v>
      </c>
      <c r="J261" s="77">
        <f t="shared" si="14"/>
        <v>-36.84210526315789</v>
      </c>
    </row>
    <row r="262" spans="1:10" ht="14.25" customHeight="1">
      <c r="A262" s="3" t="s">
        <v>202</v>
      </c>
      <c r="B262" s="1" t="s">
        <v>465</v>
      </c>
      <c r="C262" s="3" t="s">
        <v>118</v>
      </c>
      <c r="D262" s="21">
        <v>0</v>
      </c>
      <c r="E262" s="38"/>
      <c r="F262" s="39">
        <v>0</v>
      </c>
      <c r="G262" s="39">
        <v>0</v>
      </c>
      <c r="H262" s="151">
        <f t="shared" si="12"/>
        <v>0</v>
      </c>
      <c r="I262" s="77">
        <f t="shared" si="13"/>
        <v>0</v>
      </c>
      <c r="J262" s="77">
        <v>0</v>
      </c>
    </row>
    <row r="263" spans="1:10" ht="14.25" customHeight="1">
      <c r="A263" s="3" t="s">
        <v>202</v>
      </c>
      <c r="B263" s="1" t="s">
        <v>465</v>
      </c>
      <c r="C263" s="3" t="s">
        <v>119</v>
      </c>
      <c r="D263" s="22">
        <v>4</v>
      </c>
      <c r="E263" s="38">
        <v>2</v>
      </c>
      <c r="F263" s="39">
        <v>3</v>
      </c>
      <c r="G263" s="39">
        <v>0</v>
      </c>
      <c r="H263" s="151">
        <f t="shared" si="12"/>
        <v>3</v>
      </c>
      <c r="I263" s="77">
        <f t="shared" si="13"/>
        <v>-3</v>
      </c>
      <c r="J263" s="77">
        <f t="shared" si="14"/>
        <v>-100</v>
      </c>
    </row>
    <row r="264" spans="1:10" ht="14.25" customHeight="1">
      <c r="A264" s="3" t="s">
        <v>202</v>
      </c>
      <c r="B264" s="3" t="s">
        <v>346</v>
      </c>
      <c r="C264" s="3" t="s">
        <v>1</v>
      </c>
      <c r="D264" s="21">
        <v>58</v>
      </c>
      <c r="E264" s="38">
        <v>65</v>
      </c>
      <c r="F264" s="39">
        <v>43</v>
      </c>
      <c r="G264" s="39">
        <v>68</v>
      </c>
      <c r="H264" s="151">
        <f t="shared" si="12"/>
        <v>55.333333333333336</v>
      </c>
      <c r="I264" s="77">
        <f t="shared" si="13"/>
        <v>12.666666666666664</v>
      </c>
      <c r="J264" s="77">
        <f t="shared" si="14"/>
        <v>22.891566265060234</v>
      </c>
    </row>
    <row r="265" spans="1:10" ht="14.25" customHeight="1">
      <c r="A265" s="3" t="s">
        <v>202</v>
      </c>
      <c r="B265" s="3" t="s">
        <v>18</v>
      </c>
      <c r="C265" s="3" t="s">
        <v>2</v>
      </c>
      <c r="D265" s="21">
        <v>17</v>
      </c>
      <c r="E265" s="38">
        <v>18</v>
      </c>
      <c r="F265" s="39">
        <v>19</v>
      </c>
      <c r="G265" s="39">
        <v>21</v>
      </c>
      <c r="H265" s="151">
        <f t="shared" si="12"/>
        <v>18</v>
      </c>
      <c r="I265" s="77">
        <f t="shared" si="13"/>
        <v>3</v>
      </c>
      <c r="J265" s="77">
        <f t="shared" si="14"/>
        <v>16.66666666666667</v>
      </c>
    </row>
    <row r="266" spans="1:10" ht="14.25" customHeight="1">
      <c r="A266" s="3" t="s">
        <v>202</v>
      </c>
      <c r="B266" s="3" t="s">
        <v>22</v>
      </c>
      <c r="C266" s="3" t="s">
        <v>120</v>
      </c>
      <c r="D266" s="22">
        <v>5</v>
      </c>
      <c r="E266" s="38">
        <v>5</v>
      </c>
      <c r="F266" s="39">
        <v>4</v>
      </c>
      <c r="G266" s="39">
        <v>3</v>
      </c>
      <c r="H266" s="151">
        <f t="shared" si="12"/>
        <v>4.666666666666667</v>
      </c>
      <c r="I266" s="77">
        <f t="shared" si="13"/>
        <v>-1.666666666666667</v>
      </c>
      <c r="J266" s="77">
        <f t="shared" si="14"/>
        <v>-35.71428571428572</v>
      </c>
    </row>
    <row r="267" spans="1:10" ht="14.25" customHeight="1">
      <c r="A267" s="3" t="s">
        <v>202</v>
      </c>
      <c r="B267" s="30" t="s">
        <v>5</v>
      </c>
      <c r="C267" s="3" t="s">
        <v>121</v>
      </c>
      <c r="D267" s="22">
        <v>1</v>
      </c>
      <c r="E267" s="38"/>
      <c r="F267" s="39">
        <v>3</v>
      </c>
      <c r="G267" s="39">
        <v>1</v>
      </c>
      <c r="H267" s="151">
        <f t="shared" si="12"/>
        <v>2</v>
      </c>
      <c r="I267" s="77">
        <f t="shared" si="13"/>
        <v>-1</v>
      </c>
      <c r="J267" s="77">
        <f t="shared" si="14"/>
        <v>-50</v>
      </c>
    </row>
    <row r="268" spans="1:10" ht="14.25" customHeight="1">
      <c r="A268" s="3" t="s">
        <v>202</v>
      </c>
      <c r="B268" s="3" t="s">
        <v>22</v>
      </c>
      <c r="C268" s="3" t="s">
        <v>122</v>
      </c>
      <c r="D268" s="22">
        <v>4</v>
      </c>
      <c r="E268" s="38">
        <v>5</v>
      </c>
      <c r="F268" s="39">
        <v>4</v>
      </c>
      <c r="G268" s="39">
        <v>0</v>
      </c>
      <c r="H268" s="151">
        <f t="shared" si="12"/>
        <v>4.333333333333333</v>
      </c>
      <c r="I268" s="77">
        <f t="shared" si="13"/>
        <v>-4.333333333333333</v>
      </c>
      <c r="J268" s="77">
        <f t="shared" si="14"/>
        <v>-100</v>
      </c>
    </row>
    <row r="269" spans="1:10" ht="14.25" customHeight="1">
      <c r="A269" s="3" t="s">
        <v>202</v>
      </c>
      <c r="B269" s="1" t="s">
        <v>465</v>
      </c>
      <c r="C269" s="3" t="s">
        <v>123</v>
      </c>
      <c r="D269" s="22"/>
      <c r="E269" s="38">
        <v>2</v>
      </c>
      <c r="F269" s="39">
        <v>2</v>
      </c>
      <c r="G269" s="4">
        <v>0</v>
      </c>
      <c r="H269" s="151">
        <f t="shared" si="12"/>
        <v>2</v>
      </c>
      <c r="I269" s="77">
        <f t="shared" si="13"/>
        <v>-2</v>
      </c>
      <c r="J269" s="77">
        <f t="shared" si="14"/>
        <v>-100</v>
      </c>
    </row>
    <row r="270" spans="1:10" ht="14.25" customHeight="1">
      <c r="A270" s="3"/>
      <c r="B270" s="19" t="s">
        <v>422</v>
      </c>
      <c r="C270" s="19" t="s">
        <v>421</v>
      </c>
      <c r="D270" s="22">
        <v>0</v>
      </c>
      <c r="E270" s="38"/>
      <c r="F270" s="39"/>
      <c r="G270" s="35">
        <v>4</v>
      </c>
      <c r="H270" s="151">
        <f t="shared" si="12"/>
        <v>0</v>
      </c>
      <c r="I270" s="77">
        <f t="shared" si="13"/>
        <v>4</v>
      </c>
      <c r="J270" s="77">
        <v>0</v>
      </c>
    </row>
    <row r="271" spans="1:10" s="12" customFormat="1" ht="14.25" customHeight="1">
      <c r="A271" s="10"/>
      <c r="B271" s="33" t="s">
        <v>164</v>
      </c>
      <c r="C271" s="33"/>
      <c r="D271" s="34">
        <f>SUM(D261:D270)</f>
        <v>100</v>
      </c>
      <c r="E271" s="34">
        <f>SUM(E261:E270)</f>
        <v>111</v>
      </c>
      <c r="F271" s="34">
        <f>SUM(F261:F270)</f>
        <v>91</v>
      </c>
      <c r="G271" s="171">
        <f>SUM(G261:G270)</f>
        <v>105</v>
      </c>
      <c r="H271" s="168">
        <f t="shared" si="12"/>
        <v>100.66666666666667</v>
      </c>
      <c r="I271" s="169">
        <f t="shared" si="13"/>
        <v>4.333333333333329</v>
      </c>
      <c r="J271" s="169">
        <f t="shared" si="14"/>
        <v>4.304635761589395</v>
      </c>
    </row>
    <row r="272" spans="1:10" ht="14.25" customHeight="1">
      <c r="A272" s="3" t="s">
        <v>202</v>
      </c>
      <c r="B272" s="3" t="s">
        <v>197</v>
      </c>
      <c r="C272" s="3" t="s">
        <v>124</v>
      </c>
      <c r="D272" s="22">
        <v>13</v>
      </c>
      <c r="E272" s="38">
        <v>7</v>
      </c>
      <c r="F272" s="39">
        <v>12</v>
      </c>
      <c r="G272" s="39">
        <v>23</v>
      </c>
      <c r="H272" s="151">
        <f t="shared" si="12"/>
        <v>10.666666666666666</v>
      </c>
      <c r="I272" s="77">
        <f t="shared" si="13"/>
        <v>12.333333333333334</v>
      </c>
      <c r="J272" s="77">
        <f t="shared" si="14"/>
        <v>115.625</v>
      </c>
    </row>
    <row r="273" spans="1:10" ht="14.25" customHeight="1">
      <c r="A273" s="3" t="s">
        <v>202</v>
      </c>
      <c r="B273" s="3" t="s">
        <v>347</v>
      </c>
      <c r="C273" s="3" t="s">
        <v>125</v>
      </c>
      <c r="D273" s="21">
        <v>50</v>
      </c>
      <c r="E273" s="38">
        <v>42</v>
      </c>
      <c r="F273" s="39">
        <v>35</v>
      </c>
      <c r="G273" s="39">
        <v>46</v>
      </c>
      <c r="H273" s="151">
        <f t="shared" si="12"/>
        <v>42.333333333333336</v>
      </c>
      <c r="I273" s="77">
        <f t="shared" si="13"/>
        <v>3.6666666666666643</v>
      </c>
      <c r="J273" s="77">
        <f t="shared" si="14"/>
        <v>8.661417322834637</v>
      </c>
    </row>
    <row r="274" spans="1:10" ht="14.25" customHeight="1">
      <c r="A274" s="3" t="s">
        <v>202</v>
      </c>
      <c r="B274" s="3" t="s">
        <v>348</v>
      </c>
      <c r="C274" s="3" t="s">
        <v>126</v>
      </c>
      <c r="D274" s="21">
        <v>15</v>
      </c>
      <c r="E274" s="38">
        <v>10</v>
      </c>
      <c r="F274" s="39">
        <v>14</v>
      </c>
      <c r="G274" s="39">
        <v>10</v>
      </c>
      <c r="H274" s="151">
        <f t="shared" si="12"/>
        <v>13</v>
      </c>
      <c r="I274" s="77">
        <f t="shared" si="13"/>
        <v>-3</v>
      </c>
      <c r="J274" s="77">
        <f t="shared" si="14"/>
        <v>-23.076923076923066</v>
      </c>
    </row>
    <row r="275" spans="1:10" ht="14.25" customHeight="1">
      <c r="A275" s="3" t="s">
        <v>180</v>
      </c>
      <c r="B275" s="3" t="s">
        <v>349</v>
      </c>
      <c r="C275" s="3" t="s">
        <v>127</v>
      </c>
      <c r="D275" s="21">
        <v>11</v>
      </c>
      <c r="E275" s="38">
        <v>12</v>
      </c>
      <c r="F275" s="39">
        <v>10</v>
      </c>
      <c r="G275" s="39">
        <v>19</v>
      </c>
      <c r="H275" s="151">
        <f t="shared" si="12"/>
        <v>11</v>
      </c>
      <c r="I275" s="77">
        <f t="shared" si="13"/>
        <v>8</v>
      </c>
      <c r="J275" s="77">
        <f t="shared" si="14"/>
        <v>72.72727272727272</v>
      </c>
    </row>
    <row r="276" spans="1:10" ht="14.25" customHeight="1">
      <c r="A276" s="3" t="s">
        <v>202</v>
      </c>
      <c r="B276" s="3" t="s">
        <v>22</v>
      </c>
      <c r="C276" s="3" t="s">
        <v>128</v>
      </c>
      <c r="D276" s="22">
        <v>9</v>
      </c>
      <c r="E276" s="38">
        <v>9</v>
      </c>
      <c r="F276" s="39">
        <v>12</v>
      </c>
      <c r="G276" s="39">
        <v>10</v>
      </c>
      <c r="H276" s="151">
        <f t="shared" si="12"/>
        <v>10</v>
      </c>
      <c r="I276" s="77">
        <f t="shared" si="13"/>
        <v>0</v>
      </c>
      <c r="J276" s="77">
        <f t="shared" si="14"/>
        <v>0</v>
      </c>
    </row>
    <row r="277" spans="1:10" ht="14.25" customHeight="1">
      <c r="A277" s="3" t="s">
        <v>202</v>
      </c>
      <c r="B277" s="3" t="s">
        <v>22</v>
      </c>
      <c r="C277" s="3" t="s">
        <v>161</v>
      </c>
      <c r="D277" s="22">
        <v>8</v>
      </c>
      <c r="E277" s="38">
        <v>6</v>
      </c>
      <c r="F277" s="39">
        <v>8</v>
      </c>
      <c r="G277" s="39">
        <v>9</v>
      </c>
      <c r="H277" s="151">
        <f t="shared" si="12"/>
        <v>7.333333333333333</v>
      </c>
      <c r="I277" s="77">
        <f t="shared" si="13"/>
        <v>1.666666666666667</v>
      </c>
      <c r="J277" s="77">
        <f t="shared" si="14"/>
        <v>22.727272727272734</v>
      </c>
    </row>
    <row r="278" spans="1:10" ht="14.25" customHeight="1">
      <c r="A278" s="3" t="s">
        <v>202</v>
      </c>
      <c r="B278" s="3" t="s">
        <v>22</v>
      </c>
      <c r="C278" s="3" t="s">
        <v>129</v>
      </c>
      <c r="D278" s="22">
        <v>5</v>
      </c>
      <c r="E278" s="38">
        <v>3</v>
      </c>
      <c r="F278" s="39">
        <v>4</v>
      </c>
      <c r="G278" s="39">
        <v>1</v>
      </c>
      <c r="H278" s="151">
        <f t="shared" si="12"/>
        <v>4</v>
      </c>
      <c r="I278" s="77">
        <f t="shared" si="13"/>
        <v>-3</v>
      </c>
      <c r="J278" s="77">
        <f t="shared" si="14"/>
        <v>-75</v>
      </c>
    </row>
    <row r="279" spans="1:10" ht="14.25" customHeight="1">
      <c r="A279" s="3" t="s">
        <v>202</v>
      </c>
      <c r="B279" s="1" t="s">
        <v>465</v>
      </c>
      <c r="C279" s="3" t="s">
        <v>130</v>
      </c>
      <c r="D279" s="22"/>
      <c r="E279" s="38"/>
      <c r="F279" s="39">
        <v>0</v>
      </c>
      <c r="G279" s="39">
        <v>0</v>
      </c>
      <c r="H279" s="151">
        <f t="shared" si="12"/>
        <v>0</v>
      </c>
      <c r="I279" s="77">
        <f t="shared" si="13"/>
        <v>0</v>
      </c>
      <c r="J279" s="77">
        <v>0</v>
      </c>
    </row>
    <row r="280" spans="1:10" ht="14.25" customHeight="1">
      <c r="A280" s="3" t="s">
        <v>202</v>
      </c>
      <c r="B280" s="3" t="s">
        <v>22</v>
      </c>
      <c r="C280" s="3" t="s">
        <v>131</v>
      </c>
      <c r="D280" s="21">
        <v>6</v>
      </c>
      <c r="E280" s="38">
        <v>3</v>
      </c>
      <c r="F280" s="39">
        <v>10</v>
      </c>
      <c r="G280" s="39">
        <v>10</v>
      </c>
      <c r="H280" s="151">
        <f t="shared" si="12"/>
        <v>6.333333333333333</v>
      </c>
      <c r="I280" s="77">
        <f t="shared" si="13"/>
        <v>3.666666666666667</v>
      </c>
      <c r="J280" s="77">
        <f t="shared" si="14"/>
        <v>57.89473684210526</v>
      </c>
    </row>
    <row r="281" spans="1:10" s="12" customFormat="1" ht="14.25" customHeight="1">
      <c r="A281" s="10"/>
      <c r="B281" s="33" t="s">
        <v>195</v>
      </c>
      <c r="C281" s="33"/>
      <c r="D281" s="34">
        <f>SUM(D272:D280)</f>
        <v>117</v>
      </c>
      <c r="E281" s="46">
        <f>SUM(E272:E280)</f>
        <v>92</v>
      </c>
      <c r="F281" s="41">
        <f>SUM(F272:F280)</f>
        <v>105</v>
      </c>
      <c r="G281" s="170">
        <f>SUM(G272:G280)</f>
        <v>128</v>
      </c>
      <c r="H281" s="168">
        <f t="shared" si="12"/>
        <v>104.66666666666667</v>
      </c>
      <c r="I281" s="169">
        <f t="shared" si="13"/>
        <v>23.33333333333333</v>
      </c>
      <c r="J281" s="169">
        <f t="shared" si="14"/>
        <v>22.29299363057325</v>
      </c>
    </row>
    <row r="282" spans="1:10" ht="14.25" customHeight="1">
      <c r="A282" s="3" t="s">
        <v>202</v>
      </c>
      <c r="B282" s="3" t="s">
        <v>403</v>
      </c>
      <c r="C282" s="3" t="s">
        <v>132</v>
      </c>
      <c r="D282" s="21">
        <v>8</v>
      </c>
      <c r="E282" s="38">
        <v>3</v>
      </c>
      <c r="F282" s="39">
        <v>2</v>
      </c>
      <c r="G282" s="39">
        <v>2</v>
      </c>
      <c r="H282" s="151">
        <f t="shared" si="12"/>
        <v>4.333333333333333</v>
      </c>
      <c r="I282" s="77">
        <f t="shared" si="13"/>
        <v>-2.333333333333333</v>
      </c>
      <c r="J282" s="77">
        <f t="shared" si="14"/>
        <v>-53.84615384615385</v>
      </c>
    </row>
    <row r="283" spans="1:10" ht="14.25" customHeight="1">
      <c r="A283" s="3" t="s">
        <v>202</v>
      </c>
      <c r="B283" s="3" t="s">
        <v>10</v>
      </c>
      <c r="C283" s="3" t="s">
        <v>134</v>
      </c>
      <c r="D283" s="21">
        <v>0</v>
      </c>
      <c r="E283" s="38">
        <v>0</v>
      </c>
      <c r="F283" s="39">
        <v>0</v>
      </c>
      <c r="G283" s="39">
        <v>2</v>
      </c>
      <c r="H283" s="151">
        <f t="shared" si="12"/>
        <v>0</v>
      </c>
      <c r="I283" s="77">
        <f t="shared" si="13"/>
        <v>2</v>
      </c>
      <c r="J283" s="77">
        <v>0</v>
      </c>
    </row>
    <row r="284" spans="1:10" ht="14.25" customHeight="1">
      <c r="A284" s="3" t="s">
        <v>202</v>
      </c>
      <c r="B284" s="3" t="s">
        <v>10</v>
      </c>
      <c r="C284" s="3" t="s">
        <v>135</v>
      </c>
      <c r="D284" s="22">
        <v>0</v>
      </c>
      <c r="E284" s="38">
        <v>2</v>
      </c>
      <c r="F284" s="39">
        <v>0</v>
      </c>
      <c r="G284" s="39">
        <v>0</v>
      </c>
      <c r="H284" s="151">
        <f t="shared" si="12"/>
        <v>0.6666666666666666</v>
      </c>
      <c r="I284" s="77">
        <f t="shared" si="13"/>
        <v>-0.6666666666666666</v>
      </c>
      <c r="J284" s="77">
        <f t="shared" si="14"/>
        <v>-100</v>
      </c>
    </row>
    <row r="285" spans="1:10" ht="14.25" customHeight="1">
      <c r="A285" s="3" t="s">
        <v>202</v>
      </c>
      <c r="B285" s="3" t="s">
        <v>10</v>
      </c>
      <c r="C285" s="3" t="s">
        <v>136</v>
      </c>
      <c r="D285" s="27">
        <v>4</v>
      </c>
      <c r="E285" s="38">
        <v>4</v>
      </c>
      <c r="F285" s="39">
        <v>9</v>
      </c>
      <c r="G285" s="39">
        <v>4</v>
      </c>
      <c r="H285" s="151">
        <f t="shared" si="12"/>
        <v>5.666666666666667</v>
      </c>
      <c r="I285" s="77">
        <f t="shared" si="13"/>
        <v>-1.666666666666667</v>
      </c>
      <c r="J285" s="77">
        <f t="shared" si="14"/>
        <v>-29.411764705882362</v>
      </c>
    </row>
    <row r="286" spans="1:10" ht="14.25" customHeight="1">
      <c r="A286" s="3" t="s">
        <v>202</v>
      </c>
      <c r="B286" s="3" t="s">
        <v>18</v>
      </c>
      <c r="C286" s="3" t="s">
        <v>137</v>
      </c>
      <c r="D286" s="27">
        <v>12</v>
      </c>
      <c r="E286" s="38">
        <v>10</v>
      </c>
      <c r="F286" s="39">
        <v>9</v>
      </c>
      <c r="G286" s="39">
        <v>15</v>
      </c>
      <c r="H286" s="151">
        <f t="shared" si="12"/>
        <v>10.333333333333334</v>
      </c>
      <c r="I286" s="77">
        <f t="shared" si="13"/>
        <v>4.666666666666666</v>
      </c>
      <c r="J286" s="77">
        <f t="shared" si="14"/>
        <v>45.16129032258064</v>
      </c>
    </row>
    <row r="287" spans="1:10" ht="14.25" customHeight="1">
      <c r="A287" s="3" t="s">
        <v>202</v>
      </c>
      <c r="B287" s="3" t="s">
        <v>18</v>
      </c>
      <c r="C287" s="3" t="s">
        <v>138</v>
      </c>
      <c r="D287" s="21">
        <v>17</v>
      </c>
      <c r="E287" s="38">
        <v>13</v>
      </c>
      <c r="F287" s="39">
        <v>20</v>
      </c>
      <c r="G287" s="39">
        <v>7</v>
      </c>
      <c r="H287" s="151">
        <f t="shared" si="12"/>
        <v>16.666666666666668</v>
      </c>
      <c r="I287" s="77">
        <f t="shared" si="13"/>
        <v>-9.666666666666668</v>
      </c>
      <c r="J287" s="77">
        <f t="shared" si="14"/>
        <v>-58</v>
      </c>
    </row>
    <row r="288" spans="1:10" ht="14.25" customHeight="1">
      <c r="A288" s="3" t="s">
        <v>202</v>
      </c>
      <c r="B288" s="3" t="s">
        <v>350</v>
      </c>
      <c r="C288" s="3" t="s">
        <v>139</v>
      </c>
      <c r="D288" s="21">
        <v>23</v>
      </c>
      <c r="E288" s="38">
        <v>24</v>
      </c>
      <c r="F288" s="39">
        <v>28</v>
      </c>
      <c r="G288" s="39">
        <v>20</v>
      </c>
      <c r="H288" s="151">
        <f t="shared" si="12"/>
        <v>25</v>
      </c>
      <c r="I288" s="77">
        <f t="shared" si="13"/>
        <v>-5</v>
      </c>
      <c r="J288" s="77">
        <f t="shared" si="14"/>
        <v>-20</v>
      </c>
    </row>
    <row r="289" spans="1:10" ht="14.25" customHeight="1">
      <c r="A289" s="3" t="s">
        <v>180</v>
      </c>
      <c r="B289" s="3" t="s">
        <v>349</v>
      </c>
      <c r="C289" s="3" t="s">
        <v>139</v>
      </c>
      <c r="D289" s="21">
        <v>12</v>
      </c>
      <c r="E289" s="38">
        <v>8</v>
      </c>
      <c r="F289" s="39">
        <v>8</v>
      </c>
      <c r="G289" s="39">
        <v>17</v>
      </c>
      <c r="H289" s="151">
        <f t="shared" si="12"/>
        <v>9.333333333333334</v>
      </c>
      <c r="I289" s="77">
        <f t="shared" si="13"/>
        <v>7.666666666666666</v>
      </c>
      <c r="J289" s="77">
        <f t="shared" si="14"/>
        <v>82.14285714285714</v>
      </c>
    </row>
    <row r="290" spans="1:10" ht="14.25" customHeight="1">
      <c r="A290" s="3" t="s">
        <v>202</v>
      </c>
      <c r="B290" s="3" t="s">
        <v>5</v>
      </c>
      <c r="C290" s="3" t="s">
        <v>140</v>
      </c>
      <c r="D290" s="22">
        <v>3</v>
      </c>
      <c r="E290" s="38">
        <v>3</v>
      </c>
      <c r="F290" s="39">
        <v>3</v>
      </c>
      <c r="G290" s="39">
        <v>3</v>
      </c>
      <c r="H290" s="151">
        <f t="shared" si="12"/>
        <v>3</v>
      </c>
      <c r="I290" s="77">
        <f t="shared" si="13"/>
        <v>0</v>
      </c>
      <c r="J290" s="77">
        <f t="shared" si="14"/>
        <v>0</v>
      </c>
    </row>
    <row r="291" spans="1:10" ht="14.25" customHeight="1">
      <c r="A291" s="3" t="s">
        <v>202</v>
      </c>
      <c r="B291" s="3" t="s">
        <v>5</v>
      </c>
      <c r="C291" s="3" t="s">
        <v>222</v>
      </c>
      <c r="D291" s="21">
        <v>5</v>
      </c>
      <c r="E291" s="38">
        <v>6</v>
      </c>
      <c r="F291" s="39">
        <v>8</v>
      </c>
      <c r="G291" s="39">
        <v>4</v>
      </c>
      <c r="H291" s="151">
        <f t="shared" si="12"/>
        <v>6.333333333333333</v>
      </c>
      <c r="I291" s="77">
        <f t="shared" si="13"/>
        <v>-2.333333333333333</v>
      </c>
      <c r="J291" s="77">
        <f t="shared" si="14"/>
        <v>-36.84210526315789</v>
      </c>
    </row>
    <row r="292" spans="1:10" ht="14.25" customHeight="1">
      <c r="A292" s="3" t="s">
        <v>202</v>
      </c>
      <c r="B292" s="3" t="s">
        <v>22</v>
      </c>
      <c r="C292" s="3" t="s">
        <v>141</v>
      </c>
      <c r="D292" s="21">
        <v>3</v>
      </c>
      <c r="E292" s="38">
        <v>2</v>
      </c>
      <c r="F292" s="39">
        <v>1</v>
      </c>
      <c r="G292" s="39">
        <v>0</v>
      </c>
      <c r="H292" s="151">
        <f t="shared" si="12"/>
        <v>2</v>
      </c>
      <c r="I292" s="77">
        <f t="shared" si="13"/>
        <v>-2</v>
      </c>
      <c r="J292" s="77">
        <f t="shared" si="14"/>
        <v>-100</v>
      </c>
    </row>
    <row r="293" spans="1:10" ht="14.25" customHeight="1">
      <c r="A293" s="3" t="s">
        <v>202</v>
      </c>
      <c r="B293" s="3" t="s">
        <v>22</v>
      </c>
      <c r="C293" s="3" t="s">
        <v>142</v>
      </c>
      <c r="D293" s="22">
        <v>2</v>
      </c>
      <c r="E293" s="38">
        <v>1</v>
      </c>
      <c r="F293" s="39">
        <v>2</v>
      </c>
      <c r="G293" s="39">
        <v>2</v>
      </c>
      <c r="H293" s="151">
        <f aca="true" t="shared" si="15" ref="H293:H319">AVERAGE(D293:F293)</f>
        <v>1.6666666666666667</v>
      </c>
      <c r="I293" s="77">
        <f aca="true" t="shared" si="16" ref="I293:I319">G293-H293</f>
        <v>0.33333333333333326</v>
      </c>
      <c r="J293" s="77">
        <f aca="true" t="shared" si="17" ref="J293:J319">G293/H293*100-100</f>
        <v>20</v>
      </c>
    </row>
    <row r="294" spans="1:10" ht="14.25" customHeight="1">
      <c r="A294" s="3" t="s">
        <v>202</v>
      </c>
      <c r="B294" s="3" t="s">
        <v>4</v>
      </c>
      <c r="C294" s="3" t="s">
        <v>143</v>
      </c>
      <c r="D294" s="21">
        <v>11</v>
      </c>
      <c r="E294" s="38">
        <v>18</v>
      </c>
      <c r="F294" s="39">
        <v>8</v>
      </c>
      <c r="G294" s="39">
        <v>9</v>
      </c>
      <c r="H294" s="151">
        <f t="shared" si="15"/>
        <v>12.333333333333334</v>
      </c>
      <c r="I294" s="77">
        <f t="shared" si="16"/>
        <v>-3.333333333333334</v>
      </c>
      <c r="J294" s="77">
        <f t="shared" si="17"/>
        <v>-27.02702702702703</v>
      </c>
    </row>
    <row r="295" spans="1:10" ht="14.25" customHeight="1">
      <c r="A295" s="3" t="s">
        <v>202</v>
      </c>
      <c r="B295" s="3" t="s">
        <v>22</v>
      </c>
      <c r="C295" s="3" t="s">
        <v>144</v>
      </c>
      <c r="D295" s="27">
        <v>4</v>
      </c>
      <c r="E295" s="38">
        <v>4</v>
      </c>
      <c r="F295" s="39">
        <v>1</v>
      </c>
      <c r="G295" s="39">
        <v>2</v>
      </c>
      <c r="H295" s="151">
        <f t="shared" si="15"/>
        <v>3</v>
      </c>
      <c r="I295" s="77">
        <f t="shared" si="16"/>
        <v>-1</v>
      </c>
      <c r="J295" s="77">
        <f t="shared" si="17"/>
        <v>-33.33333333333334</v>
      </c>
    </row>
    <row r="296" spans="1:10" ht="14.25" customHeight="1">
      <c r="A296" s="3" t="s">
        <v>202</v>
      </c>
      <c r="B296" s="3" t="s">
        <v>22</v>
      </c>
      <c r="C296" s="3" t="s">
        <v>145</v>
      </c>
      <c r="D296" s="27">
        <v>5</v>
      </c>
      <c r="E296" s="38">
        <v>5</v>
      </c>
      <c r="F296" s="39">
        <v>9</v>
      </c>
      <c r="G296" s="39">
        <v>6</v>
      </c>
      <c r="H296" s="151">
        <f t="shared" si="15"/>
        <v>6.333333333333333</v>
      </c>
      <c r="I296" s="77">
        <f t="shared" si="16"/>
        <v>-0.33333333333333304</v>
      </c>
      <c r="J296" s="77">
        <f t="shared" si="17"/>
        <v>-5.263157894736835</v>
      </c>
    </row>
    <row r="297" spans="1:10" ht="14.25" customHeight="1">
      <c r="A297" s="3" t="s">
        <v>202</v>
      </c>
      <c r="B297" s="3" t="s">
        <v>22</v>
      </c>
      <c r="C297" s="3" t="s">
        <v>146</v>
      </c>
      <c r="D297" s="22">
        <v>5</v>
      </c>
      <c r="E297" s="38">
        <v>4</v>
      </c>
      <c r="F297" s="39">
        <v>3</v>
      </c>
      <c r="G297" s="39">
        <v>4</v>
      </c>
      <c r="H297" s="151">
        <f t="shared" si="15"/>
        <v>4</v>
      </c>
      <c r="I297" s="77">
        <f t="shared" si="16"/>
        <v>0</v>
      </c>
      <c r="J297" s="77">
        <f t="shared" si="17"/>
        <v>0</v>
      </c>
    </row>
    <row r="298" spans="1:10" s="12" customFormat="1" ht="14.25" customHeight="1">
      <c r="A298" s="10"/>
      <c r="B298" s="33" t="s">
        <v>196</v>
      </c>
      <c r="C298" s="33"/>
      <c r="D298" s="34">
        <f>SUM(D282:D297)</f>
        <v>114</v>
      </c>
      <c r="E298" s="46">
        <f>SUM(E282:E297)</f>
        <v>107</v>
      </c>
      <c r="F298" s="41">
        <f>SUM(F282:F297)</f>
        <v>111</v>
      </c>
      <c r="G298" s="170">
        <f>SUM(G282:G297)</f>
        <v>97</v>
      </c>
      <c r="H298" s="168">
        <f t="shared" si="15"/>
        <v>110.66666666666667</v>
      </c>
      <c r="I298" s="169">
        <f t="shared" si="16"/>
        <v>-13.666666666666671</v>
      </c>
      <c r="J298" s="169">
        <f t="shared" si="17"/>
        <v>-12.349397590361448</v>
      </c>
    </row>
    <row r="299" spans="1:10" ht="14.25" customHeight="1">
      <c r="A299" s="3" t="s">
        <v>202</v>
      </c>
      <c r="B299" s="3" t="s">
        <v>109</v>
      </c>
      <c r="C299" s="3" t="s">
        <v>147</v>
      </c>
      <c r="D299" s="21">
        <v>3</v>
      </c>
      <c r="E299" s="38">
        <v>0</v>
      </c>
      <c r="F299" s="39">
        <v>3</v>
      </c>
      <c r="G299" s="39">
        <v>4</v>
      </c>
      <c r="H299" s="151">
        <f t="shared" si="15"/>
        <v>2</v>
      </c>
      <c r="I299" s="77">
        <f t="shared" si="16"/>
        <v>2</v>
      </c>
      <c r="J299" s="77">
        <f t="shared" si="17"/>
        <v>100</v>
      </c>
    </row>
    <row r="300" spans="1:10" ht="14.25" customHeight="1">
      <c r="A300" s="3" t="s">
        <v>202</v>
      </c>
      <c r="B300" s="3" t="s">
        <v>10</v>
      </c>
      <c r="C300" s="3" t="s">
        <v>148</v>
      </c>
      <c r="D300" s="21">
        <v>8</v>
      </c>
      <c r="E300" s="38">
        <v>7</v>
      </c>
      <c r="F300" s="39">
        <v>4</v>
      </c>
      <c r="G300" s="39">
        <v>6</v>
      </c>
      <c r="H300" s="151">
        <f t="shared" si="15"/>
        <v>6.333333333333333</v>
      </c>
      <c r="I300" s="77">
        <f t="shared" si="16"/>
        <v>-0.33333333333333304</v>
      </c>
      <c r="J300" s="77">
        <f t="shared" si="17"/>
        <v>-5.263157894736835</v>
      </c>
    </row>
    <row r="301" spans="1:10" ht="14.25" customHeight="1">
      <c r="A301" s="3" t="s">
        <v>202</v>
      </c>
      <c r="B301" s="3" t="s">
        <v>18</v>
      </c>
      <c r="C301" s="3" t="s">
        <v>149</v>
      </c>
      <c r="D301" s="21">
        <v>15</v>
      </c>
      <c r="E301" s="38">
        <v>12</v>
      </c>
      <c r="F301" s="39">
        <v>12</v>
      </c>
      <c r="G301" s="39">
        <v>18</v>
      </c>
      <c r="H301" s="151">
        <f t="shared" si="15"/>
        <v>13</v>
      </c>
      <c r="I301" s="77">
        <f t="shared" si="16"/>
        <v>5</v>
      </c>
      <c r="J301" s="77">
        <f t="shared" si="17"/>
        <v>38.46153846153845</v>
      </c>
    </row>
    <row r="302" spans="1:10" ht="14.25" customHeight="1">
      <c r="A302" s="3" t="s">
        <v>202</v>
      </c>
      <c r="B302" s="3" t="s">
        <v>45</v>
      </c>
      <c r="C302" s="3" t="s">
        <v>150</v>
      </c>
      <c r="D302" s="21">
        <v>15</v>
      </c>
      <c r="E302" s="38">
        <v>16</v>
      </c>
      <c r="F302" s="39">
        <v>14</v>
      </c>
      <c r="G302" s="39">
        <v>15</v>
      </c>
      <c r="H302" s="151">
        <f t="shared" si="15"/>
        <v>15</v>
      </c>
      <c r="I302" s="77">
        <f t="shared" si="16"/>
        <v>0</v>
      </c>
      <c r="J302" s="77">
        <f t="shared" si="17"/>
        <v>0</v>
      </c>
    </row>
    <row r="303" spans="1:10" ht="14.25" customHeight="1">
      <c r="A303" s="3" t="s">
        <v>202</v>
      </c>
      <c r="B303" s="3" t="s">
        <v>18</v>
      </c>
      <c r="C303" s="3" t="s">
        <v>151</v>
      </c>
      <c r="D303" s="21">
        <v>43</v>
      </c>
      <c r="E303" s="38">
        <v>32</v>
      </c>
      <c r="F303" s="39">
        <v>44</v>
      </c>
      <c r="G303" s="39">
        <v>65</v>
      </c>
      <c r="H303" s="151">
        <f t="shared" si="15"/>
        <v>39.666666666666664</v>
      </c>
      <c r="I303" s="77">
        <f t="shared" si="16"/>
        <v>25.333333333333336</v>
      </c>
      <c r="J303" s="77">
        <f t="shared" si="17"/>
        <v>63.865546218487424</v>
      </c>
    </row>
    <row r="304" spans="1:10" ht="14.25" customHeight="1">
      <c r="A304" s="3" t="s">
        <v>202</v>
      </c>
      <c r="B304" s="3" t="s">
        <v>18</v>
      </c>
      <c r="C304" s="3" t="s">
        <v>152</v>
      </c>
      <c r="D304" s="21">
        <v>10</v>
      </c>
      <c r="E304" s="38">
        <v>5</v>
      </c>
      <c r="F304" s="39">
        <v>8</v>
      </c>
      <c r="G304" s="39">
        <v>7</v>
      </c>
      <c r="H304" s="151">
        <f t="shared" si="15"/>
        <v>7.666666666666667</v>
      </c>
      <c r="I304" s="77">
        <f t="shared" si="16"/>
        <v>-0.666666666666667</v>
      </c>
      <c r="J304" s="77">
        <f t="shared" si="17"/>
        <v>-8.695652173913047</v>
      </c>
    </row>
    <row r="305" spans="1:10" ht="14.25" customHeight="1">
      <c r="A305" s="3" t="s">
        <v>202</v>
      </c>
      <c r="B305" s="3" t="s">
        <v>18</v>
      </c>
      <c r="C305" s="3" t="s">
        <v>153</v>
      </c>
      <c r="D305" s="21">
        <v>15</v>
      </c>
      <c r="E305" s="38">
        <v>10</v>
      </c>
      <c r="F305" s="39">
        <v>9</v>
      </c>
      <c r="G305" s="39">
        <v>11</v>
      </c>
      <c r="H305" s="151">
        <f t="shared" si="15"/>
        <v>11.333333333333334</v>
      </c>
      <c r="I305" s="77">
        <f t="shared" si="16"/>
        <v>-0.3333333333333339</v>
      </c>
      <c r="J305" s="77">
        <f t="shared" si="17"/>
        <v>-2.941176470588232</v>
      </c>
    </row>
    <row r="306" spans="1:10" ht="14.25" customHeight="1">
      <c r="A306" s="3" t="s">
        <v>202</v>
      </c>
      <c r="B306" s="3" t="s">
        <v>18</v>
      </c>
      <c r="C306" s="3" t="s">
        <v>154</v>
      </c>
      <c r="D306" s="21">
        <v>26</v>
      </c>
      <c r="E306" s="38">
        <v>23</v>
      </c>
      <c r="F306" s="39">
        <v>17</v>
      </c>
      <c r="G306" s="39">
        <v>13</v>
      </c>
      <c r="H306" s="151">
        <f t="shared" si="15"/>
        <v>22</v>
      </c>
      <c r="I306" s="77">
        <f t="shared" si="16"/>
        <v>-9</v>
      </c>
      <c r="J306" s="77">
        <f t="shared" si="17"/>
        <v>-40.90909090909091</v>
      </c>
    </row>
    <row r="307" spans="1:10" ht="14.25" customHeight="1">
      <c r="A307" s="3" t="s">
        <v>202</v>
      </c>
      <c r="B307" s="3" t="s">
        <v>18</v>
      </c>
      <c r="C307" s="3" t="s">
        <v>155</v>
      </c>
      <c r="D307" s="21">
        <v>10</v>
      </c>
      <c r="E307" s="38">
        <v>5</v>
      </c>
      <c r="F307" s="39">
        <v>8</v>
      </c>
      <c r="G307" s="39">
        <v>6</v>
      </c>
      <c r="H307" s="151">
        <f t="shared" si="15"/>
        <v>7.666666666666667</v>
      </c>
      <c r="I307" s="77">
        <f t="shared" si="16"/>
        <v>-1.666666666666667</v>
      </c>
      <c r="J307" s="77">
        <f t="shared" si="17"/>
        <v>-21.739130434782624</v>
      </c>
    </row>
    <row r="308" spans="1:10" ht="14.25" customHeight="1">
      <c r="A308" s="3" t="s">
        <v>202</v>
      </c>
      <c r="B308" s="3" t="s">
        <v>18</v>
      </c>
      <c r="C308" s="3" t="s">
        <v>379</v>
      </c>
      <c r="D308" s="21">
        <v>12</v>
      </c>
      <c r="E308" s="38">
        <v>15</v>
      </c>
      <c r="F308" s="39">
        <v>15</v>
      </c>
      <c r="G308" s="39">
        <v>12</v>
      </c>
      <c r="H308" s="151">
        <f t="shared" si="15"/>
        <v>14</v>
      </c>
      <c r="I308" s="77">
        <f t="shared" si="16"/>
        <v>-2</v>
      </c>
      <c r="J308" s="77">
        <f t="shared" si="17"/>
        <v>-14.285714285714292</v>
      </c>
    </row>
    <row r="309" spans="1:10" ht="14.25" customHeight="1">
      <c r="A309" s="3" t="s">
        <v>202</v>
      </c>
      <c r="B309" s="3" t="s">
        <v>22</v>
      </c>
      <c r="C309" s="3" t="s">
        <v>380</v>
      </c>
      <c r="D309" s="21">
        <v>3</v>
      </c>
      <c r="E309" s="38">
        <v>5</v>
      </c>
      <c r="F309" s="39">
        <v>10</v>
      </c>
      <c r="G309" s="39">
        <v>3</v>
      </c>
      <c r="H309" s="151">
        <f t="shared" si="15"/>
        <v>6</v>
      </c>
      <c r="I309" s="77">
        <f t="shared" si="16"/>
        <v>-3</v>
      </c>
      <c r="J309" s="77">
        <f t="shared" si="17"/>
        <v>-50</v>
      </c>
    </row>
    <row r="310" spans="1:10" ht="14.25" customHeight="1">
      <c r="A310" s="3" t="s">
        <v>202</v>
      </c>
      <c r="B310" s="3" t="s">
        <v>22</v>
      </c>
      <c r="C310" s="3" t="s">
        <v>381</v>
      </c>
      <c r="D310" s="21">
        <v>14</v>
      </c>
      <c r="E310" s="38">
        <v>9</v>
      </c>
      <c r="F310" s="39">
        <v>13</v>
      </c>
      <c r="G310" s="39">
        <v>15</v>
      </c>
      <c r="H310" s="151">
        <f t="shared" si="15"/>
        <v>12</v>
      </c>
      <c r="I310" s="77">
        <f t="shared" si="16"/>
        <v>3</v>
      </c>
      <c r="J310" s="77">
        <f t="shared" si="17"/>
        <v>25</v>
      </c>
    </row>
    <row r="311" spans="1:10" ht="14.25" customHeight="1">
      <c r="A311" s="3" t="s">
        <v>202</v>
      </c>
      <c r="B311" s="3" t="s">
        <v>22</v>
      </c>
      <c r="C311" s="3" t="s">
        <v>382</v>
      </c>
      <c r="D311" s="21">
        <v>8</v>
      </c>
      <c r="E311" s="38">
        <v>1</v>
      </c>
      <c r="F311" s="39">
        <v>7</v>
      </c>
      <c r="G311" s="39">
        <v>8</v>
      </c>
      <c r="H311" s="151">
        <f t="shared" si="15"/>
        <v>5.333333333333333</v>
      </c>
      <c r="I311" s="77">
        <f t="shared" si="16"/>
        <v>2.666666666666667</v>
      </c>
      <c r="J311" s="77">
        <f t="shared" si="17"/>
        <v>50</v>
      </c>
    </row>
    <row r="312" spans="1:10" ht="14.25" customHeight="1">
      <c r="A312" s="3" t="s">
        <v>202</v>
      </c>
      <c r="B312" s="3" t="s">
        <v>22</v>
      </c>
      <c r="C312" s="3" t="s">
        <v>383</v>
      </c>
      <c r="D312" s="21">
        <v>9</v>
      </c>
      <c r="E312" s="38">
        <v>5</v>
      </c>
      <c r="F312" s="39">
        <v>6</v>
      </c>
      <c r="G312" s="39">
        <v>5</v>
      </c>
      <c r="H312" s="151">
        <f t="shared" si="15"/>
        <v>6.666666666666667</v>
      </c>
      <c r="I312" s="77">
        <f t="shared" si="16"/>
        <v>-1.666666666666667</v>
      </c>
      <c r="J312" s="77">
        <f t="shared" si="17"/>
        <v>-25</v>
      </c>
    </row>
    <row r="313" spans="1:10" ht="14.25" customHeight="1">
      <c r="A313" s="3" t="s">
        <v>202</v>
      </c>
      <c r="B313" s="3" t="s">
        <v>22</v>
      </c>
      <c r="C313" s="3" t="s">
        <v>384</v>
      </c>
      <c r="D313" s="21">
        <v>6</v>
      </c>
      <c r="E313" s="38">
        <v>5</v>
      </c>
      <c r="F313" s="39">
        <v>3</v>
      </c>
      <c r="G313" s="39">
        <v>5</v>
      </c>
      <c r="H313" s="151">
        <f t="shared" si="15"/>
        <v>4.666666666666667</v>
      </c>
      <c r="I313" s="77">
        <f t="shared" si="16"/>
        <v>0.33333333333333304</v>
      </c>
      <c r="J313" s="77">
        <f t="shared" si="17"/>
        <v>7.142857142857139</v>
      </c>
    </row>
    <row r="314" spans="1:10" ht="14.25" customHeight="1">
      <c r="A314" s="3" t="s">
        <v>202</v>
      </c>
      <c r="B314" s="3" t="s">
        <v>22</v>
      </c>
      <c r="C314" s="3" t="s">
        <v>385</v>
      </c>
      <c r="D314" s="21">
        <v>3</v>
      </c>
      <c r="E314" s="38">
        <v>14</v>
      </c>
      <c r="F314" s="39">
        <v>2</v>
      </c>
      <c r="G314" s="39">
        <v>6</v>
      </c>
      <c r="H314" s="151">
        <f t="shared" si="15"/>
        <v>6.333333333333333</v>
      </c>
      <c r="I314" s="77">
        <f t="shared" si="16"/>
        <v>-0.33333333333333304</v>
      </c>
      <c r="J314" s="77">
        <f t="shared" si="17"/>
        <v>-5.263157894736835</v>
      </c>
    </row>
    <row r="315" spans="1:10" ht="14.25" customHeight="1">
      <c r="A315" s="3" t="s">
        <v>202</v>
      </c>
      <c r="B315" s="3" t="s">
        <v>22</v>
      </c>
      <c r="C315" s="3" t="s">
        <v>386</v>
      </c>
      <c r="D315" s="21">
        <v>3</v>
      </c>
      <c r="E315" s="38">
        <v>2</v>
      </c>
      <c r="F315" s="39">
        <v>5</v>
      </c>
      <c r="G315" s="39">
        <v>4</v>
      </c>
      <c r="H315" s="151">
        <f t="shared" si="15"/>
        <v>3.3333333333333335</v>
      </c>
      <c r="I315" s="77">
        <f t="shared" si="16"/>
        <v>0.6666666666666665</v>
      </c>
      <c r="J315" s="77">
        <f t="shared" si="17"/>
        <v>20</v>
      </c>
    </row>
    <row r="316" spans="1:10" ht="14.25" customHeight="1">
      <c r="A316" s="3" t="s">
        <v>202</v>
      </c>
      <c r="B316" s="3" t="s">
        <v>22</v>
      </c>
      <c r="C316" s="3" t="s">
        <v>387</v>
      </c>
      <c r="D316" s="21">
        <v>2</v>
      </c>
      <c r="E316" s="38">
        <v>5</v>
      </c>
      <c r="F316" s="39">
        <v>2</v>
      </c>
      <c r="G316" s="39">
        <v>0</v>
      </c>
      <c r="H316" s="151">
        <f t="shared" si="15"/>
        <v>3</v>
      </c>
      <c r="I316" s="77">
        <f t="shared" si="16"/>
        <v>-3</v>
      </c>
      <c r="J316" s="77">
        <f t="shared" si="17"/>
        <v>-100</v>
      </c>
    </row>
    <row r="317" spans="1:10" s="12" customFormat="1" ht="14.25" customHeight="1">
      <c r="A317" s="10"/>
      <c r="B317" s="33" t="s">
        <v>400</v>
      </c>
      <c r="C317" s="33"/>
      <c r="D317" s="34">
        <f>SUM(D299:D316)</f>
        <v>205</v>
      </c>
      <c r="E317" s="46">
        <f>SUM(E299:E316)</f>
        <v>171</v>
      </c>
      <c r="F317" s="41">
        <f>SUM(F299:F316)</f>
        <v>182</v>
      </c>
      <c r="G317" s="170">
        <f>SUM(G299:G316)</f>
        <v>203</v>
      </c>
      <c r="H317" s="168">
        <f t="shared" si="15"/>
        <v>186</v>
      </c>
      <c r="I317" s="169">
        <f t="shared" si="16"/>
        <v>17</v>
      </c>
      <c r="J317" s="169">
        <f t="shared" si="17"/>
        <v>9.139784946236546</v>
      </c>
    </row>
    <row r="318" spans="1:10" s="13" customFormat="1" ht="14.25" customHeight="1">
      <c r="A318" s="11"/>
      <c r="B318" s="5" t="s">
        <v>401</v>
      </c>
      <c r="C318" s="5"/>
      <c r="D318" s="23">
        <f>SUM(D260+D271+D281+D298+D317)</f>
        <v>558</v>
      </c>
      <c r="E318" s="48">
        <f>SUM(E260+E271+E281+E298+E317)</f>
        <v>512</v>
      </c>
      <c r="F318" s="55">
        <f>F317+F298+F281+F271+F260</f>
        <v>511</v>
      </c>
      <c r="G318" s="174">
        <f>SUM(G260+G271+G281+G298+G317)</f>
        <v>556</v>
      </c>
      <c r="H318" s="172">
        <f t="shared" si="15"/>
        <v>527</v>
      </c>
      <c r="I318" s="173">
        <f t="shared" si="16"/>
        <v>29</v>
      </c>
      <c r="J318" s="173">
        <f t="shared" si="17"/>
        <v>5.502846299810244</v>
      </c>
    </row>
    <row r="319" spans="1:10" s="15" customFormat="1" ht="29.25" customHeight="1">
      <c r="A319" s="14"/>
      <c r="B319" s="176" t="s">
        <v>402</v>
      </c>
      <c r="C319" s="176"/>
      <c r="D319" s="175">
        <f>SUM(D15+D89+D182+D258+D318)</f>
        <v>3661</v>
      </c>
      <c r="E319" s="175">
        <f>SUM(E15+E89+E182+E258+E318)</f>
        <v>3552</v>
      </c>
      <c r="F319" s="175">
        <f>SUM(F15+F89+F182+F258+F318)</f>
        <v>3559</v>
      </c>
      <c r="G319" s="175">
        <f>SUM(G15+G89+G182+G258+G318)</f>
        <v>3582</v>
      </c>
      <c r="H319" s="177">
        <f t="shared" si="15"/>
        <v>3590.6666666666665</v>
      </c>
      <c r="I319" s="178">
        <f t="shared" si="16"/>
        <v>-8.666666666666515</v>
      </c>
      <c r="J319" s="178">
        <f t="shared" si="17"/>
        <v>-0.2413665057556642</v>
      </c>
    </row>
    <row r="320" ht="14.25" customHeight="1">
      <c r="E320" s="52"/>
    </row>
    <row r="321" ht="14.25" customHeight="1">
      <c r="E321" s="54"/>
    </row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34" sqref="G34"/>
    </sheetView>
  </sheetViews>
  <sheetFormatPr defaultColWidth="9.33203125" defaultRowHeight="12.75"/>
  <cols>
    <col min="1" max="1" width="5.5" style="0" customWidth="1"/>
    <col min="2" max="2" width="32.66015625" style="58" customWidth="1"/>
    <col min="3" max="6" width="10.33203125" style="71" customWidth="1"/>
    <col min="7" max="7" width="14" style="81" customWidth="1"/>
    <col min="8" max="9" width="21.66015625" style="81" customWidth="1"/>
    <col min="11" max="11" width="35.33203125" style="0" customWidth="1"/>
  </cols>
  <sheetData>
    <row r="1" spans="2:9" s="68" customFormat="1" ht="39.75" customHeight="1">
      <c r="B1" s="148" t="s">
        <v>428</v>
      </c>
      <c r="C1" s="148"/>
      <c r="D1" s="148"/>
      <c r="E1" s="148"/>
      <c r="F1" s="148"/>
      <c r="G1" s="148"/>
      <c r="H1" s="148"/>
      <c r="I1" s="148"/>
    </row>
    <row r="2" ht="25.5" customHeight="1"/>
    <row r="3" spans="1:9" s="32" customFormat="1" ht="59.25" customHeight="1">
      <c r="A3" s="1"/>
      <c r="B3" s="72" t="s">
        <v>426</v>
      </c>
      <c r="C3" s="69" t="s">
        <v>416</v>
      </c>
      <c r="D3" s="70" t="s">
        <v>417</v>
      </c>
      <c r="E3" s="69" t="s">
        <v>418</v>
      </c>
      <c r="F3" s="90" t="s">
        <v>419</v>
      </c>
      <c r="G3" s="76" t="s">
        <v>423</v>
      </c>
      <c r="H3" s="76" t="s">
        <v>432</v>
      </c>
      <c r="I3" s="76" t="s">
        <v>434</v>
      </c>
    </row>
    <row r="4" spans="1:9" ht="16.5" customHeight="1">
      <c r="A4" s="57">
        <v>1</v>
      </c>
      <c r="B4" s="102" t="s">
        <v>427</v>
      </c>
      <c r="C4" s="103">
        <v>32</v>
      </c>
      <c r="D4" s="104">
        <v>36</v>
      </c>
      <c r="E4" s="104">
        <v>35</v>
      </c>
      <c r="F4" s="104">
        <v>36</v>
      </c>
      <c r="G4" s="105">
        <f>AVERAGE(C4:E4)</f>
        <v>34.333333333333336</v>
      </c>
      <c r="H4" s="106">
        <f>F4-G4</f>
        <v>1.6666666666666643</v>
      </c>
      <c r="I4" s="106">
        <f>F4/G4*100-100</f>
        <v>4.854368932038838</v>
      </c>
    </row>
    <row r="5" spans="1:9" ht="16.5" customHeight="1">
      <c r="A5" s="57">
        <v>2</v>
      </c>
      <c r="B5" s="111" t="s">
        <v>178</v>
      </c>
      <c r="C5" s="112">
        <v>33</v>
      </c>
      <c r="D5" s="112">
        <v>34</v>
      </c>
      <c r="E5" s="112">
        <v>42</v>
      </c>
      <c r="F5" s="112">
        <v>29</v>
      </c>
      <c r="G5" s="113">
        <f aca="true" t="shared" si="0" ref="G5:G20">AVERAGE(C5:E5)</f>
        <v>36.333333333333336</v>
      </c>
      <c r="H5" s="114">
        <f aca="true" t="shared" si="1" ref="H5:H21">F5-G5</f>
        <v>-7.333333333333336</v>
      </c>
      <c r="I5" s="114">
        <f aca="true" t="shared" si="2" ref="I5:I21">F5/G5*100-100</f>
        <v>-20.18348623853211</v>
      </c>
    </row>
    <row r="6" spans="1:9" ht="16.5" customHeight="1">
      <c r="A6" s="57">
        <v>3</v>
      </c>
      <c r="B6" s="125" t="s">
        <v>181</v>
      </c>
      <c r="C6" s="126">
        <v>759</v>
      </c>
      <c r="D6" s="126">
        <v>768</v>
      </c>
      <c r="E6" s="126">
        <v>768</v>
      </c>
      <c r="F6" s="127">
        <v>748</v>
      </c>
      <c r="G6" s="128">
        <f t="shared" si="0"/>
        <v>765</v>
      </c>
      <c r="H6" s="129">
        <f t="shared" si="1"/>
        <v>-17</v>
      </c>
      <c r="I6" s="129">
        <f t="shared" si="2"/>
        <v>-2.2222222222222285</v>
      </c>
    </row>
    <row r="7" spans="1:9" ht="16.5" customHeight="1">
      <c r="A7" s="95">
        <v>4</v>
      </c>
      <c r="B7" s="102" t="s">
        <v>182</v>
      </c>
      <c r="C7" s="103">
        <v>215</v>
      </c>
      <c r="D7" s="103">
        <v>223</v>
      </c>
      <c r="E7" s="104">
        <v>206</v>
      </c>
      <c r="F7" s="104">
        <v>225</v>
      </c>
      <c r="G7" s="105">
        <f t="shared" si="0"/>
        <v>214.66666666666666</v>
      </c>
      <c r="H7" s="106">
        <f t="shared" si="1"/>
        <v>10.333333333333343</v>
      </c>
      <c r="I7" s="106">
        <f t="shared" si="2"/>
        <v>4.8136645962732985</v>
      </c>
    </row>
    <row r="8" spans="1:9" ht="16.5" customHeight="1">
      <c r="A8" s="57">
        <v>5</v>
      </c>
      <c r="B8" s="107" t="s">
        <v>184</v>
      </c>
      <c r="C8" s="108">
        <v>618</v>
      </c>
      <c r="D8" s="108">
        <v>564</v>
      </c>
      <c r="E8" s="108">
        <v>581</v>
      </c>
      <c r="F8" s="108">
        <v>596</v>
      </c>
      <c r="G8" s="105">
        <f t="shared" si="0"/>
        <v>587.6666666666666</v>
      </c>
      <c r="H8" s="106">
        <f t="shared" si="1"/>
        <v>8.333333333333371</v>
      </c>
      <c r="I8" s="106">
        <f t="shared" si="2"/>
        <v>1.418037436188314</v>
      </c>
    </row>
    <row r="9" spans="1:9" ht="16.5" customHeight="1">
      <c r="A9" s="57">
        <v>6</v>
      </c>
      <c r="B9" s="130" t="s">
        <v>185</v>
      </c>
      <c r="C9" s="131">
        <v>174</v>
      </c>
      <c r="D9" s="131">
        <v>169</v>
      </c>
      <c r="E9" s="131">
        <v>161</v>
      </c>
      <c r="F9" s="131">
        <v>157</v>
      </c>
      <c r="G9" s="128">
        <f t="shared" si="0"/>
        <v>168</v>
      </c>
      <c r="H9" s="129">
        <f t="shared" si="1"/>
        <v>-11</v>
      </c>
      <c r="I9" s="129">
        <f t="shared" si="2"/>
        <v>-6.547619047619051</v>
      </c>
    </row>
    <row r="10" spans="1:9" ht="16.5" customHeight="1">
      <c r="A10" s="57">
        <v>7</v>
      </c>
      <c r="B10" s="96" t="s">
        <v>186</v>
      </c>
      <c r="C10" s="97">
        <v>22</v>
      </c>
      <c r="D10" s="97">
        <v>14</v>
      </c>
      <c r="E10" s="97">
        <v>15</v>
      </c>
      <c r="F10" s="97">
        <v>24</v>
      </c>
      <c r="G10" s="98">
        <f t="shared" si="0"/>
        <v>17</v>
      </c>
      <c r="H10" s="99">
        <f t="shared" si="1"/>
        <v>7</v>
      </c>
      <c r="I10" s="99">
        <f t="shared" si="2"/>
        <v>41.176470588235304</v>
      </c>
    </row>
    <row r="11" spans="1:9" ht="16.5" customHeight="1">
      <c r="A11" s="57">
        <v>8</v>
      </c>
      <c r="B11" s="120" t="s">
        <v>187</v>
      </c>
      <c r="C11" s="121">
        <v>359</v>
      </c>
      <c r="D11" s="121">
        <v>314</v>
      </c>
      <c r="E11" s="122">
        <v>304</v>
      </c>
      <c r="F11" s="123">
        <v>281</v>
      </c>
      <c r="G11" s="118">
        <f t="shared" si="0"/>
        <v>325.6666666666667</v>
      </c>
      <c r="H11" s="119">
        <f t="shared" si="1"/>
        <v>-44.666666666666686</v>
      </c>
      <c r="I11" s="119">
        <f t="shared" si="2"/>
        <v>-13.715455475946783</v>
      </c>
    </row>
    <row r="12" spans="1:9" ht="16.5" customHeight="1">
      <c r="A12" s="57">
        <v>9</v>
      </c>
      <c r="B12" s="107" t="s">
        <v>473</v>
      </c>
      <c r="C12" s="108">
        <v>110</v>
      </c>
      <c r="D12" s="108">
        <v>104</v>
      </c>
      <c r="E12" s="108">
        <v>128</v>
      </c>
      <c r="F12" s="108">
        <v>117</v>
      </c>
      <c r="G12" s="105">
        <f t="shared" si="0"/>
        <v>114</v>
      </c>
      <c r="H12" s="106">
        <f t="shared" si="1"/>
        <v>3</v>
      </c>
      <c r="I12" s="106">
        <f t="shared" si="2"/>
        <v>2.631578947368425</v>
      </c>
    </row>
    <row r="13" spans="1:9" ht="16.5" customHeight="1">
      <c r="A13" s="57">
        <v>10</v>
      </c>
      <c r="B13" s="130" t="s">
        <v>190</v>
      </c>
      <c r="C13" s="131">
        <v>181</v>
      </c>
      <c r="D13" s="131">
        <v>195</v>
      </c>
      <c r="E13" s="131">
        <v>193</v>
      </c>
      <c r="F13" s="131">
        <v>181</v>
      </c>
      <c r="G13" s="128">
        <f t="shared" si="0"/>
        <v>189.66666666666666</v>
      </c>
      <c r="H13" s="129">
        <f t="shared" si="1"/>
        <v>-8.666666666666657</v>
      </c>
      <c r="I13" s="129">
        <f t="shared" si="2"/>
        <v>-4.569420035149392</v>
      </c>
    </row>
    <row r="14" spans="1:9" ht="16.5" customHeight="1">
      <c r="A14" s="57">
        <v>11</v>
      </c>
      <c r="B14" s="93" t="s">
        <v>191</v>
      </c>
      <c r="C14" s="94">
        <v>84</v>
      </c>
      <c r="D14" s="94">
        <v>113</v>
      </c>
      <c r="E14" s="94">
        <v>115</v>
      </c>
      <c r="F14" s="94">
        <v>116</v>
      </c>
      <c r="G14" s="91">
        <f t="shared" si="0"/>
        <v>104</v>
      </c>
      <c r="H14" s="92">
        <f t="shared" si="1"/>
        <v>12</v>
      </c>
      <c r="I14" s="92">
        <f t="shared" si="2"/>
        <v>11.538461538461547</v>
      </c>
    </row>
    <row r="15" spans="1:9" ht="16.5" customHeight="1">
      <c r="A15" s="57">
        <v>12</v>
      </c>
      <c r="B15" s="102" t="s">
        <v>192</v>
      </c>
      <c r="C15" s="103">
        <v>478</v>
      </c>
      <c r="D15" s="103">
        <v>459</v>
      </c>
      <c r="E15" s="104">
        <v>465</v>
      </c>
      <c r="F15" s="104">
        <v>486</v>
      </c>
      <c r="G15" s="105">
        <f t="shared" si="0"/>
        <v>467.3333333333333</v>
      </c>
      <c r="H15" s="106">
        <f t="shared" si="1"/>
        <v>18.666666666666686</v>
      </c>
      <c r="I15" s="106">
        <f t="shared" si="2"/>
        <v>3.9942938659058598</v>
      </c>
    </row>
    <row r="16" spans="1:9" ht="16.5" customHeight="1">
      <c r="A16" s="57">
        <v>13</v>
      </c>
      <c r="B16" s="111" t="s">
        <v>193</v>
      </c>
      <c r="C16" s="112">
        <v>38</v>
      </c>
      <c r="D16" s="112">
        <v>47</v>
      </c>
      <c r="E16" s="132">
        <v>35</v>
      </c>
      <c r="F16" s="132">
        <v>30</v>
      </c>
      <c r="G16" s="113">
        <f t="shared" si="0"/>
        <v>40</v>
      </c>
      <c r="H16" s="114">
        <f t="shared" si="1"/>
        <v>-10</v>
      </c>
      <c r="I16" s="114">
        <f t="shared" si="2"/>
        <v>-25</v>
      </c>
    </row>
    <row r="17" spans="1:9" ht="16.5" customHeight="1">
      <c r="A17" s="57">
        <v>14</v>
      </c>
      <c r="B17" s="107" t="s">
        <v>164</v>
      </c>
      <c r="C17" s="108">
        <v>122</v>
      </c>
      <c r="D17" s="108">
        <v>142</v>
      </c>
      <c r="E17" s="108">
        <v>113</v>
      </c>
      <c r="F17" s="108">
        <v>128</v>
      </c>
      <c r="G17" s="105">
        <f t="shared" si="0"/>
        <v>125.66666666666667</v>
      </c>
      <c r="H17" s="106">
        <f t="shared" si="1"/>
        <v>2.3333333333333286</v>
      </c>
      <c r="I17" s="106">
        <f t="shared" si="2"/>
        <v>1.8567639257294388</v>
      </c>
    </row>
    <row r="18" spans="1:9" ht="16.5" customHeight="1">
      <c r="A18" s="57">
        <v>15</v>
      </c>
      <c r="B18" s="96" t="s">
        <v>195</v>
      </c>
      <c r="C18" s="97">
        <v>117</v>
      </c>
      <c r="D18" s="97">
        <v>92</v>
      </c>
      <c r="E18" s="97">
        <v>105</v>
      </c>
      <c r="F18" s="97">
        <v>128</v>
      </c>
      <c r="G18" s="98">
        <f t="shared" si="0"/>
        <v>104.66666666666667</v>
      </c>
      <c r="H18" s="99">
        <f t="shared" si="1"/>
        <v>23.33333333333333</v>
      </c>
      <c r="I18" s="99">
        <f t="shared" si="2"/>
        <v>22.29299363057325</v>
      </c>
    </row>
    <row r="19" spans="1:9" ht="16.5" customHeight="1">
      <c r="A19" s="57">
        <v>16</v>
      </c>
      <c r="B19" s="115" t="s">
        <v>196</v>
      </c>
      <c r="C19" s="116">
        <v>114</v>
      </c>
      <c r="D19" s="116">
        <v>107</v>
      </c>
      <c r="E19" s="117">
        <v>111</v>
      </c>
      <c r="F19" s="117">
        <v>97</v>
      </c>
      <c r="G19" s="118">
        <f t="shared" si="0"/>
        <v>110.66666666666667</v>
      </c>
      <c r="H19" s="119">
        <f t="shared" si="1"/>
        <v>-13.666666666666671</v>
      </c>
      <c r="I19" s="119">
        <f t="shared" si="2"/>
        <v>-12.349397590361448</v>
      </c>
    </row>
    <row r="20" spans="1:9" ht="16.5" customHeight="1">
      <c r="A20" s="57">
        <v>17</v>
      </c>
      <c r="B20" s="102" t="s">
        <v>400</v>
      </c>
      <c r="C20" s="103">
        <v>205</v>
      </c>
      <c r="D20" s="103">
        <v>171</v>
      </c>
      <c r="E20" s="104">
        <v>182</v>
      </c>
      <c r="F20" s="104">
        <v>203</v>
      </c>
      <c r="G20" s="105">
        <f t="shared" si="0"/>
        <v>186</v>
      </c>
      <c r="H20" s="106">
        <f t="shared" si="1"/>
        <v>17</v>
      </c>
      <c r="I20" s="106">
        <f t="shared" si="2"/>
        <v>9.139784946236546</v>
      </c>
    </row>
    <row r="21" spans="1:9" s="137" customFormat="1" ht="25.5" customHeight="1">
      <c r="A21" s="134"/>
      <c r="B21" s="134" t="s">
        <v>429</v>
      </c>
      <c r="C21" s="135">
        <f>SUM(C4:C20)</f>
        <v>3661</v>
      </c>
      <c r="D21" s="135">
        <f>SUM(D4:D20)</f>
        <v>3552</v>
      </c>
      <c r="E21" s="135">
        <f>SUM(E4:E20)</f>
        <v>3559</v>
      </c>
      <c r="F21" s="135">
        <f>SUM(F4:F20)</f>
        <v>3582</v>
      </c>
      <c r="G21" s="136">
        <f>SUM(G4:G20)</f>
        <v>3590.666666666666</v>
      </c>
      <c r="H21" s="133">
        <f t="shared" si="1"/>
        <v>-8.66666666666606</v>
      </c>
      <c r="I21" s="138">
        <f t="shared" si="2"/>
        <v>-0.24136650575565</v>
      </c>
    </row>
    <row r="25" ht="12.75">
      <c r="B25"/>
    </row>
    <row r="26" ht="12.75">
      <c r="B26" s="100" t="s">
        <v>440</v>
      </c>
    </row>
    <row r="27" ht="12.75">
      <c r="B27" s="86" t="s">
        <v>445</v>
      </c>
    </row>
    <row r="28" ht="12.75">
      <c r="B28" s="101" t="s">
        <v>444</v>
      </c>
    </row>
    <row r="29" ht="12.75">
      <c r="B29" s="124" t="s">
        <v>441</v>
      </c>
    </row>
    <row r="30" ht="12.75">
      <c r="B30" s="109" t="s">
        <v>442</v>
      </c>
    </row>
    <row r="31" ht="12.75">
      <c r="B31" s="110" t="s">
        <v>443</v>
      </c>
    </row>
    <row r="32" ht="12.75">
      <c r="B32"/>
    </row>
  </sheetData>
  <sheetProtection/>
  <mergeCells count="1">
    <mergeCell ref="B1:I1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G4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22" sqref="H22"/>
    </sheetView>
  </sheetViews>
  <sheetFormatPr defaultColWidth="9.33203125" defaultRowHeight="12.75"/>
  <cols>
    <col min="1" max="1" width="4" style="0" customWidth="1"/>
    <col min="2" max="2" width="30.33203125" style="0" customWidth="1"/>
    <col min="3" max="6" width="9.33203125" style="63" customWidth="1"/>
    <col min="7" max="7" width="14" style="63" customWidth="1"/>
    <col min="8" max="8" width="18.83203125" style="63" customWidth="1"/>
    <col min="9" max="9" width="20.66015625" style="81" customWidth="1"/>
  </cols>
  <sheetData>
    <row r="1" spans="2:9" s="68" customFormat="1" ht="60.75" customHeight="1">
      <c r="B1" s="148" t="s">
        <v>430</v>
      </c>
      <c r="C1" s="148"/>
      <c r="D1" s="148"/>
      <c r="E1" s="148"/>
      <c r="F1" s="148"/>
      <c r="G1" s="148"/>
      <c r="H1" s="148"/>
      <c r="I1" s="85"/>
    </row>
    <row r="3" spans="1:9" ht="52.5" customHeight="1">
      <c r="A3" s="57"/>
      <c r="B3" s="72" t="s">
        <v>431</v>
      </c>
      <c r="C3" s="69" t="s">
        <v>416</v>
      </c>
      <c r="D3" s="70" t="s">
        <v>417</v>
      </c>
      <c r="E3" s="69" t="s">
        <v>418</v>
      </c>
      <c r="F3" s="90" t="s">
        <v>419</v>
      </c>
      <c r="G3" s="80" t="s">
        <v>423</v>
      </c>
      <c r="H3" s="4" t="s">
        <v>425</v>
      </c>
      <c r="I3" s="76" t="s">
        <v>434</v>
      </c>
    </row>
    <row r="4" spans="1:9" ht="12.75">
      <c r="A4" s="57">
        <v>1</v>
      </c>
      <c r="B4" s="57" t="s">
        <v>179</v>
      </c>
      <c r="C4" s="65">
        <v>65</v>
      </c>
      <c r="D4" s="65">
        <v>70</v>
      </c>
      <c r="E4" s="65">
        <v>77</v>
      </c>
      <c r="F4" s="140">
        <v>65</v>
      </c>
      <c r="G4" s="84">
        <v>70.66666666666667</v>
      </c>
      <c r="H4" s="84">
        <f aca="true" t="shared" si="0" ref="H4:H9">F4-G4</f>
        <v>-5.666666666666671</v>
      </c>
      <c r="I4" s="141">
        <f aca="true" t="shared" si="1" ref="I4:I9">F4/G4*100-100</f>
        <v>-8.018867924528308</v>
      </c>
    </row>
    <row r="5" spans="1:9" ht="12.75">
      <c r="A5" s="57">
        <v>2</v>
      </c>
      <c r="B5" s="57" t="s">
        <v>183</v>
      </c>
      <c r="C5" s="65">
        <v>974</v>
      </c>
      <c r="D5" s="65">
        <v>991</v>
      </c>
      <c r="E5" s="65">
        <v>974</v>
      </c>
      <c r="F5" s="140">
        <v>973</v>
      </c>
      <c r="G5" s="84">
        <v>979.6666666666666</v>
      </c>
      <c r="H5" s="84">
        <f t="shared" si="0"/>
        <v>-6.666666666666629</v>
      </c>
      <c r="I5" s="141">
        <f t="shared" si="1"/>
        <v>-0.680503572643758</v>
      </c>
    </row>
    <row r="6" spans="1:9" ht="12.75">
      <c r="A6" s="57">
        <v>3</v>
      </c>
      <c r="B6" s="57" t="s">
        <v>189</v>
      </c>
      <c r="C6" s="65">
        <v>1283</v>
      </c>
      <c r="D6" s="65">
        <v>1165</v>
      </c>
      <c r="E6" s="65">
        <v>1189</v>
      </c>
      <c r="F6" s="140">
        <v>1175</v>
      </c>
      <c r="G6" s="84">
        <v>1212.3333333333333</v>
      </c>
      <c r="H6" s="84">
        <f t="shared" si="0"/>
        <v>-37.33333333333326</v>
      </c>
      <c r="I6" s="141">
        <f t="shared" si="1"/>
        <v>-3.079461094308485</v>
      </c>
    </row>
    <row r="7" spans="1:9" ht="12.75">
      <c r="A7" s="57">
        <v>4</v>
      </c>
      <c r="B7" s="57" t="s">
        <v>194</v>
      </c>
      <c r="C7" s="65">
        <v>781</v>
      </c>
      <c r="D7" s="65">
        <v>814</v>
      </c>
      <c r="E7" s="65">
        <v>808</v>
      </c>
      <c r="F7" s="140">
        <v>813</v>
      </c>
      <c r="G7" s="84">
        <v>801</v>
      </c>
      <c r="H7" s="84">
        <f t="shared" si="0"/>
        <v>12</v>
      </c>
      <c r="I7" s="142">
        <f t="shared" si="1"/>
        <v>1.4981273408239701</v>
      </c>
    </row>
    <row r="8" spans="1:9" ht="12.75">
      <c r="A8" s="57">
        <v>5</v>
      </c>
      <c r="B8" s="57" t="s">
        <v>401</v>
      </c>
      <c r="C8" s="65">
        <v>558</v>
      </c>
      <c r="D8" s="65">
        <v>512</v>
      </c>
      <c r="E8" s="65">
        <v>511</v>
      </c>
      <c r="F8" s="140">
        <v>556</v>
      </c>
      <c r="G8" s="84">
        <v>527</v>
      </c>
      <c r="H8" s="84">
        <f t="shared" si="0"/>
        <v>29</v>
      </c>
      <c r="I8" s="142">
        <f t="shared" si="1"/>
        <v>5.502846299810244</v>
      </c>
    </row>
    <row r="9" spans="1:9" ht="12.75">
      <c r="A9" s="73"/>
      <c r="B9" s="73" t="s">
        <v>429</v>
      </c>
      <c r="C9" s="143">
        <f>SUM(C4:C8)</f>
        <v>3661</v>
      </c>
      <c r="D9" s="143">
        <f>SUM(D4:D8)</f>
        <v>3552</v>
      </c>
      <c r="E9" s="143">
        <f>SUM(E4:E8)</f>
        <v>3559</v>
      </c>
      <c r="F9" s="143">
        <f>SUM(F4:F8)</f>
        <v>3582</v>
      </c>
      <c r="G9" s="79">
        <f>AVERAGE(C9:E9)</f>
        <v>3590.6666666666665</v>
      </c>
      <c r="H9" s="144">
        <f t="shared" si="0"/>
        <v>-8.666666666666515</v>
      </c>
      <c r="I9" s="145">
        <f t="shared" si="1"/>
        <v>-0.2413665057556642</v>
      </c>
    </row>
    <row r="12" ht="12.75">
      <c r="B12" s="100" t="s">
        <v>440</v>
      </c>
    </row>
    <row r="13" ht="12.75">
      <c r="B13" s="86" t="s">
        <v>445</v>
      </c>
    </row>
    <row r="14" ht="12.75">
      <c r="B14" s="139" t="s">
        <v>444</v>
      </c>
    </row>
    <row r="15" ht="12.75">
      <c r="B15" s="124" t="s">
        <v>441</v>
      </c>
    </row>
    <row r="16" ht="12.75">
      <c r="B16" s="109" t="s">
        <v>442</v>
      </c>
    </row>
    <row r="17" ht="12.75">
      <c r="B17" s="110" t="s">
        <v>443</v>
      </c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J26" sqref="J26"/>
    </sheetView>
  </sheetViews>
  <sheetFormatPr defaultColWidth="9.33203125" defaultRowHeight="12.75"/>
  <cols>
    <col min="1" max="1" width="16.5" style="0" customWidth="1"/>
    <col min="2" max="2" width="20.33203125" style="0" customWidth="1"/>
    <col min="3" max="3" width="36.5" style="0" customWidth="1"/>
  </cols>
  <sheetData>
    <row r="1" spans="1:4" ht="33" customHeight="1">
      <c r="A1" s="59" t="s">
        <v>464</v>
      </c>
      <c r="C1" s="74"/>
      <c r="D1" s="74"/>
    </row>
    <row r="2" spans="1:4" ht="33" customHeight="1">
      <c r="A2" s="59"/>
      <c r="C2" s="74"/>
      <c r="D2" s="74"/>
    </row>
    <row r="3" spans="1:7" ht="21" customHeight="1">
      <c r="A3" s="155" t="s">
        <v>446</v>
      </c>
      <c r="B3" s="160" t="s">
        <v>426</v>
      </c>
      <c r="C3" s="153" t="s">
        <v>433</v>
      </c>
      <c r="D3" s="157" t="s">
        <v>470</v>
      </c>
      <c r="E3" s="158"/>
      <c r="F3" s="158"/>
      <c r="G3" s="159"/>
    </row>
    <row r="4" spans="1:7" ht="22.5" customHeight="1">
      <c r="A4" s="156"/>
      <c r="B4" s="161"/>
      <c r="C4" s="154"/>
      <c r="D4" s="18" t="s">
        <v>416</v>
      </c>
      <c r="E4" s="31" t="s">
        <v>417</v>
      </c>
      <c r="F4" s="18" t="s">
        <v>418</v>
      </c>
      <c r="G4" s="4" t="s">
        <v>419</v>
      </c>
    </row>
    <row r="5" spans="1:7" ht="12.75" customHeight="1">
      <c r="A5" s="87" t="s">
        <v>449</v>
      </c>
      <c r="B5" s="87" t="s">
        <v>448</v>
      </c>
      <c r="C5" s="3" t="s">
        <v>14</v>
      </c>
      <c r="D5" s="21">
        <v>0</v>
      </c>
      <c r="E5" s="38">
        <v>0</v>
      </c>
      <c r="F5" s="39">
        <v>0</v>
      </c>
      <c r="G5" s="39">
        <v>0</v>
      </c>
    </row>
    <row r="6" spans="1:7" ht="12.75" customHeight="1">
      <c r="A6" s="165" t="s">
        <v>451</v>
      </c>
      <c r="B6" s="162" t="s">
        <v>447</v>
      </c>
      <c r="C6" s="3" t="s">
        <v>408</v>
      </c>
      <c r="D6" s="24">
        <v>5</v>
      </c>
      <c r="E6" s="38">
        <v>0</v>
      </c>
      <c r="F6" s="39">
        <v>0</v>
      </c>
      <c r="G6" s="39">
        <v>0</v>
      </c>
    </row>
    <row r="7" spans="1:7" ht="12.75" customHeight="1">
      <c r="A7" s="167"/>
      <c r="B7" s="163"/>
      <c r="C7" s="3" t="s">
        <v>228</v>
      </c>
      <c r="D7" s="24">
        <v>0</v>
      </c>
      <c r="E7" s="38">
        <v>0</v>
      </c>
      <c r="F7" s="45">
        <v>0</v>
      </c>
      <c r="G7" s="39">
        <v>0</v>
      </c>
    </row>
    <row r="8" spans="1:7" ht="12.75" customHeight="1">
      <c r="A8" s="167"/>
      <c r="B8" s="163"/>
      <c r="C8" s="3" t="s">
        <v>8</v>
      </c>
      <c r="D8" s="24">
        <v>0</v>
      </c>
      <c r="E8" s="38">
        <v>0</v>
      </c>
      <c r="F8" s="39">
        <v>0</v>
      </c>
      <c r="G8" s="39">
        <v>0</v>
      </c>
    </row>
    <row r="9" spans="1:7" ht="12.75" customHeight="1">
      <c r="A9" s="166"/>
      <c r="B9" s="164"/>
      <c r="C9" s="3" t="s">
        <v>394</v>
      </c>
      <c r="D9" s="24">
        <v>0</v>
      </c>
      <c r="E9" s="38">
        <v>0</v>
      </c>
      <c r="F9" s="39">
        <v>0</v>
      </c>
      <c r="G9" s="39">
        <v>0</v>
      </c>
    </row>
    <row r="10" spans="1:7" ht="12.75" customHeight="1">
      <c r="A10" s="165" t="s">
        <v>454</v>
      </c>
      <c r="B10" s="165" t="s">
        <v>450</v>
      </c>
      <c r="C10" s="3" t="s">
        <v>34</v>
      </c>
      <c r="D10" s="24">
        <v>0</v>
      </c>
      <c r="E10" s="38">
        <v>0</v>
      </c>
      <c r="F10" s="39">
        <v>0</v>
      </c>
      <c r="G10" s="39">
        <v>0</v>
      </c>
    </row>
    <row r="11" spans="1:7" ht="12.75" customHeight="1">
      <c r="A11" s="167"/>
      <c r="B11" s="166"/>
      <c r="C11" s="3" t="s">
        <v>396</v>
      </c>
      <c r="D11" s="24">
        <v>0</v>
      </c>
      <c r="E11" s="38">
        <v>0</v>
      </c>
      <c r="F11" s="39">
        <v>0</v>
      </c>
      <c r="G11" s="39">
        <v>0</v>
      </c>
    </row>
    <row r="12" spans="1:7" ht="12.75" customHeight="1">
      <c r="A12" s="167"/>
      <c r="B12" s="165" t="s">
        <v>452</v>
      </c>
      <c r="C12" s="3" t="s">
        <v>39</v>
      </c>
      <c r="D12" s="24">
        <v>0</v>
      </c>
      <c r="E12" s="38">
        <v>0</v>
      </c>
      <c r="F12" s="39">
        <v>0</v>
      </c>
      <c r="G12" s="39">
        <v>0</v>
      </c>
    </row>
    <row r="13" spans="1:7" ht="12.75" customHeight="1">
      <c r="A13" s="167"/>
      <c r="B13" s="167"/>
      <c r="C13" s="3" t="s">
        <v>42</v>
      </c>
      <c r="D13" s="24">
        <v>0</v>
      </c>
      <c r="E13" s="38">
        <v>0</v>
      </c>
      <c r="F13" s="39">
        <v>0</v>
      </c>
      <c r="G13" s="39">
        <v>0</v>
      </c>
    </row>
    <row r="14" spans="1:7" ht="12.75" customHeight="1">
      <c r="A14" s="167"/>
      <c r="B14" s="167"/>
      <c r="C14" s="3" t="s">
        <v>281</v>
      </c>
      <c r="D14" s="24">
        <v>0</v>
      </c>
      <c r="E14" s="38">
        <v>0</v>
      </c>
      <c r="F14" s="39">
        <v>2</v>
      </c>
      <c r="G14" s="39">
        <v>0</v>
      </c>
    </row>
    <row r="15" spans="1:7" ht="12.75" customHeight="1">
      <c r="A15" s="167"/>
      <c r="B15" s="167"/>
      <c r="C15" s="19" t="s">
        <v>414</v>
      </c>
      <c r="D15" s="21">
        <v>4</v>
      </c>
      <c r="E15" s="38">
        <v>0</v>
      </c>
      <c r="F15" s="39">
        <v>0</v>
      </c>
      <c r="G15" s="39">
        <v>0</v>
      </c>
    </row>
    <row r="16" spans="1:7" ht="12.75" customHeight="1">
      <c r="A16" s="167"/>
      <c r="B16" s="166"/>
      <c r="C16" s="3" t="s">
        <v>397</v>
      </c>
      <c r="D16" s="21">
        <v>0</v>
      </c>
      <c r="E16" s="38">
        <v>0</v>
      </c>
      <c r="F16" s="39">
        <v>0</v>
      </c>
      <c r="G16" s="39">
        <v>0</v>
      </c>
    </row>
    <row r="17" spans="1:7" ht="12.75" customHeight="1">
      <c r="A17" s="166"/>
      <c r="B17" s="87" t="s">
        <v>453</v>
      </c>
      <c r="C17" s="3" t="s">
        <v>157</v>
      </c>
      <c r="D17" s="21">
        <v>0</v>
      </c>
      <c r="E17" s="38">
        <v>0</v>
      </c>
      <c r="F17" s="39">
        <v>0</v>
      </c>
      <c r="G17" s="39">
        <v>0</v>
      </c>
    </row>
    <row r="18" spans="1:7" ht="12.75" customHeight="1">
      <c r="A18" s="165" t="s">
        <v>460</v>
      </c>
      <c r="B18" s="87" t="s">
        <v>455</v>
      </c>
      <c r="C18" s="3" t="s">
        <v>77</v>
      </c>
      <c r="D18" s="21">
        <v>0</v>
      </c>
      <c r="E18" s="38">
        <v>0</v>
      </c>
      <c r="F18" s="39">
        <v>0</v>
      </c>
      <c r="G18" s="39">
        <v>0</v>
      </c>
    </row>
    <row r="19" spans="1:7" ht="12.75" customHeight="1">
      <c r="A19" s="167"/>
      <c r="B19" s="87" t="s">
        <v>456</v>
      </c>
      <c r="C19" s="3" t="s">
        <v>398</v>
      </c>
      <c r="D19" s="21">
        <v>0</v>
      </c>
      <c r="E19" s="38">
        <v>0</v>
      </c>
      <c r="F19" s="39">
        <v>0</v>
      </c>
      <c r="G19" s="39">
        <v>0</v>
      </c>
    </row>
    <row r="20" spans="1:7" ht="12.75" customHeight="1">
      <c r="A20" s="167"/>
      <c r="B20" s="165" t="s">
        <v>457</v>
      </c>
      <c r="C20" s="19" t="s">
        <v>458</v>
      </c>
      <c r="D20" s="21">
        <v>0</v>
      </c>
      <c r="E20" s="38">
        <v>0</v>
      </c>
      <c r="F20" s="39">
        <v>0</v>
      </c>
      <c r="G20" s="39">
        <v>0</v>
      </c>
    </row>
    <row r="21" spans="1:7" ht="12.75" customHeight="1">
      <c r="A21" s="167"/>
      <c r="B21" s="167"/>
      <c r="C21" s="3" t="s">
        <v>319</v>
      </c>
      <c r="D21" s="21">
        <v>0</v>
      </c>
      <c r="E21" s="38">
        <v>0</v>
      </c>
      <c r="F21" s="39">
        <v>0</v>
      </c>
      <c r="G21" s="39">
        <v>0</v>
      </c>
    </row>
    <row r="22" spans="1:7" ht="12.75" customHeight="1">
      <c r="A22" s="167"/>
      <c r="B22" s="166"/>
      <c r="C22" s="3" t="s">
        <v>399</v>
      </c>
      <c r="D22" s="21">
        <v>0</v>
      </c>
      <c r="E22" s="38">
        <v>0</v>
      </c>
      <c r="F22" s="39">
        <v>0</v>
      </c>
      <c r="G22" s="39">
        <v>0</v>
      </c>
    </row>
    <row r="23" spans="1:7" ht="12.75" customHeight="1">
      <c r="A23" s="166"/>
      <c r="B23" s="87" t="s">
        <v>459</v>
      </c>
      <c r="C23" s="3" t="s">
        <v>337</v>
      </c>
      <c r="D23" s="21">
        <v>2</v>
      </c>
      <c r="E23" s="38">
        <v>0</v>
      </c>
      <c r="F23" s="39">
        <v>0</v>
      </c>
      <c r="G23" s="39">
        <v>0</v>
      </c>
    </row>
    <row r="24" spans="1:7" ht="12.75" customHeight="1">
      <c r="A24" s="165" t="s">
        <v>463</v>
      </c>
      <c r="B24" s="165" t="s">
        <v>461</v>
      </c>
      <c r="C24" s="3" t="s">
        <v>118</v>
      </c>
      <c r="D24" s="21">
        <v>0</v>
      </c>
      <c r="E24" s="38">
        <v>0</v>
      </c>
      <c r="F24" s="39">
        <v>0</v>
      </c>
      <c r="G24" s="39">
        <v>0</v>
      </c>
    </row>
    <row r="25" spans="1:7" ht="12.75" customHeight="1">
      <c r="A25" s="167"/>
      <c r="B25" s="167"/>
      <c r="C25" s="3" t="s">
        <v>119</v>
      </c>
      <c r="D25" s="22">
        <v>4</v>
      </c>
      <c r="E25" s="38">
        <v>2</v>
      </c>
      <c r="F25" s="39">
        <v>3</v>
      </c>
      <c r="G25" s="39">
        <v>0</v>
      </c>
    </row>
    <row r="26" spans="1:7" ht="12.75" customHeight="1">
      <c r="A26" s="167"/>
      <c r="B26" s="166"/>
      <c r="C26" s="3" t="s">
        <v>123</v>
      </c>
      <c r="D26" s="22">
        <v>0</v>
      </c>
      <c r="E26" s="38">
        <v>2</v>
      </c>
      <c r="F26" s="39">
        <v>2</v>
      </c>
      <c r="G26" s="4">
        <v>0</v>
      </c>
    </row>
    <row r="27" spans="1:7" ht="12.75" customHeight="1">
      <c r="A27" s="166"/>
      <c r="B27" s="87" t="s">
        <v>462</v>
      </c>
      <c r="C27" s="3" t="s">
        <v>130</v>
      </c>
      <c r="D27" s="22">
        <v>0</v>
      </c>
      <c r="E27" s="38">
        <v>0</v>
      </c>
      <c r="F27" s="39">
        <v>0</v>
      </c>
      <c r="G27" s="39">
        <v>0</v>
      </c>
    </row>
  </sheetData>
  <sheetProtection/>
  <mergeCells count="13">
    <mergeCell ref="B12:B16"/>
    <mergeCell ref="B20:B22"/>
    <mergeCell ref="B24:B26"/>
    <mergeCell ref="A6:A9"/>
    <mergeCell ref="A10:A17"/>
    <mergeCell ref="A18:A23"/>
    <mergeCell ref="A24:A27"/>
    <mergeCell ref="D3:G3"/>
    <mergeCell ref="C3:C4"/>
    <mergeCell ref="B3:B4"/>
    <mergeCell ref="A3:A4"/>
    <mergeCell ref="B6:B9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9">
      <selection activeCell="H32" sqref="H32"/>
    </sheetView>
  </sheetViews>
  <sheetFormatPr defaultColWidth="9.33203125" defaultRowHeight="12.75"/>
  <cols>
    <col min="1" max="1" width="43.5" style="0" customWidth="1"/>
    <col min="2" max="2" width="27" style="0" customWidth="1"/>
    <col min="3" max="6" width="8.83203125" style="63" bestFit="1" customWidth="1"/>
    <col min="7" max="7" width="9.33203125" style="64" customWidth="1"/>
    <col min="8" max="8" width="14.5" style="64" customWidth="1"/>
    <col min="9" max="9" width="16.5" style="81" customWidth="1"/>
  </cols>
  <sheetData>
    <row r="1" spans="1:9" s="59" customFormat="1" ht="18.75">
      <c r="A1" s="59" t="s">
        <v>471</v>
      </c>
      <c r="C1" s="61"/>
      <c r="D1" s="61"/>
      <c r="E1" s="61"/>
      <c r="F1" s="61"/>
      <c r="G1" s="62"/>
      <c r="H1" s="62"/>
      <c r="I1" s="83"/>
    </row>
    <row r="2" spans="1:9" ht="63.75" customHeight="1">
      <c r="A2" s="1" t="s">
        <v>199</v>
      </c>
      <c r="B2" s="4" t="s">
        <v>439</v>
      </c>
      <c r="C2" s="18" t="s">
        <v>416</v>
      </c>
      <c r="D2" s="18" t="s">
        <v>417</v>
      </c>
      <c r="E2" s="18" t="s">
        <v>418</v>
      </c>
      <c r="F2" s="60" t="s">
        <v>419</v>
      </c>
      <c r="G2" s="56" t="s">
        <v>423</v>
      </c>
      <c r="H2" s="88" t="s">
        <v>424</v>
      </c>
      <c r="I2" s="76" t="s">
        <v>434</v>
      </c>
    </row>
    <row r="3" spans="1:9" ht="12.75">
      <c r="A3" s="57" t="s">
        <v>203</v>
      </c>
      <c r="B3" s="87" t="s">
        <v>357</v>
      </c>
      <c r="C3" s="65">
        <v>56</v>
      </c>
      <c r="D3" s="65">
        <v>70</v>
      </c>
      <c r="E3" s="65">
        <v>66</v>
      </c>
      <c r="F3" s="66">
        <v>94</v>
      </c>
      <c r="G3" s="67">
        <v>64</v>
      </c>
      <c r="H3" s="89">
        <v>30</v>
      </c>
      <c r="I3" s="84">
        <f aca="true" t="shared" si="0" ref="I3:I15">F3/G3*100-100</f>
        <v>46.875</v>
      </c>
    </row>
    <row r="4" spans="1:9" ht="12.75">
      <c r="A4" s="57" t="s">
        <v>18</v>
      </c>
      <c r="B4" s="57" t="s">
        <v>151</v>
      </c>
      <c r="C4" s="65">
        <v>43</v>
      </c>
      <c r="D4" s="65">
        <v>32</v>
      </c>
      <c r="E4" s="65">
        <v>44</v>
      </c>
      <c r="F4" s="66">
        <v>65</v>
      </c>
      <c r="G4" s="67">
        <v>39.666666666666664</v>
      </c>
      <c r="H4" s="89">
        <v>25.333333333333336</v>
      </c>
      <c r="I4" s="84">
        <f t="shared" si="0"/>
        <v>63.865546218487424</v>
      </c>
    </row>
    <row r="5" spans="1:9" ht="12.75">
      <c r="A5" s="57" t="s">
        <v>354</v>
      </c>
      <c r="B5" s="57" t="s">
        <v>89</v>
      </c>
      <c r="C5" s="65">
        <v>30</v>
      </c>
      <c r="D5" s="65">
        <v>40</v>
      </c>
      <c r="E5" s="65">
        <v>38</v>
      </c>
      <c r="F5" s="66">
        <v>55</v>
      </c>
      <c r="G5" s="67">
        <v>36</v>
      </c>
      <c r="H5" s="89">
        <v>19</v>
      </c>
      <c r="I5" s="84">
        <f t="shared" si="0"/>
        <v>52.77777777777777</v>
      </c>
    </row>
    <row r="6" spans="1:9" ht="12.75">
      <c r="A6" s="57" t="s">
        <v>18</v>
      </c>
      <c r="B6" s="57" t="s">
        <v>262</v>
      </c>
      <c r="C6" s="65">
        <v>11</v>
      </c>
      <c r="D6" s="65">
        <v>8</v>
      </c>
      <c r="E6" s="65">
        <v>13</v>
      </c>
      <c r="F6" s="66">
        <v>29</v>
      </c>
      <c r="G6" s="67">
        <v>10.666666666666666</v>
      </c>
      <c r="H6" s="89">
        <v>18.333333333333336</v>
      </c>
      <c r="I6" s="84">
        <f t="shared" si="0"/>
        <v>171.875</v>
      </c>
    </row>
    <row r="7" spans="1:9" ht="12.75">
      <c r="A7" s="57" t="s">
        <v>45</v>
      </c>
      <c r="B7" s="57" t="s">
        <v>240</v>
      </c>
      <c r="C7" s="65">
        <v>26</v>
      </c>
      <c r="D7" s="65">
        <v>24</v>
      </c>
      <c r="E7" s="65">
        <v>18</v>
      </c>
      <c r="F7" s="66">
        <v>36</v>
      </c>
      <c r="G7" s="67">
        <v>22.666666666666668</v>
      </c>
      <c r="H7" s="89">
        <v>13.333333333333332</v>
      </c>
      <c r="I7" s="84">
        <f t="shared" si="0"/>
        <v>58.823529411764696</v>
      </c>
    </row>
    <row r="8" spans="1:9" ht="12.75">
      <c r="A8" s="57" t="s">
        <v>110</v>
      </c>
      <c r="B8" s="57" t="s">
        <v>83</v>
      </c>
      <c r="C8" s="65">
        <v>54</v>
      </c>
      <c r="D8" s="65">
        <v>71</v>
      </c>
      <c r="E8" s="65">
        <v>77</v>
      </c>
      <c r="F8" s="66">
        <v>80</v>
      </c>
      <c r="G8" s="67">
        <v>67.33333333333333</v>
      </c>
      <c r="H8" s="89">
        <v>12.666666666666671</v>
      </c>
      <c r="I8" s="84">
        <f t="shared" si="0"/>
        <v>18.811881188118832</v>
      </c>
    </row>
    <row r="9" spans="1:9" ht="12.75">
      <c r="A9" s="57" t="s">
        <v>346</v>
      </c>
      <c r="B9" s="57" t="s">
        <v>1</v>
      </c>
      <c r="C9" s="65">
        <v>58</v>
      </c>
      <c r="D9" s="65">
        <v>65</v>
      </c>
      <c r="E9" s="65">
        <v>43</v>
      </c>
      <c r="F9" s="66">
        <v>68</v>
      </c>
      <c r="G9" s="67">
        <v>55.333333333333336</v>
      </c>
      <c r="H9" s="89">
        <v>12.666666666666664</v>
      </c>
      <c r="I9" s="84">
        <f t="shared" si="0"/>
        <v>22.891566265060234</v>
      </c>
    </row>
    <row r="10" spans="1:9" ht="12.75">
      <c r="A10" s="57" t="s">
        <v>197</v>
      </c>
      <c r="B10" s="57" t="s">
        <v>124</v>
      </c>
      <c r="C10" s="65">
        <v>13</v>
      </c>
      <c r="D10" s="65">
        <v>7</v>
      </c>
      <c r="E10" s="65">
        <v>12</v>
      </c>
      <c r="F10" s="66">
        <v>23</v>
      </c>
      <c r="G10" s="67">
        <v>10.666666666666666</v>
      </c>
      <c r="H10" s="89">
        <v>12.333333333333334</v>
      </c>
      <c r="I10" s="84">
        <f t="shared" si="0"/>
        <v>115.625</v>
      </c>
    </row>
    <row r="11" spans="1:9" ht="12.75">
      <c r="A11" s="57" t="s">
        <v>24</v>
      </c>
      <c r="B11" s="57" t="s">
        <v>258</v>
      </c>
      <c r="C11" s="65">
        <v>30</v>
      </c>
      <c r="D11" s="65">
        <v>24</v>
      </c>
      <c r="E11" s="65">
        <v>20</v>
      </c>
      <c r="F11" s="66">
        <v>36</v>
      </c>
      <c r="G11" s="67">
        <v>24.666666666666668</v>
      </c>
      <c r="H11" s="89">
        <v>11.333333333333332</v>
      </c>
      <c r="I11" s="84">
        <f t="shared" si="0"/>
        <v>45.94594594594594</v>
      </c>
    </row>
    <row r="12" spans="1:9" ht="12.75">
      <c r="A12" s="57" t="s">
        <v>18</v>
      </c>
      <c r="B12" s="57" t="s">
        <v>259</v>
      </c>
      <c r="C12" s="65">
        <v>22</v>
      </c>
      <c r="D12" s="65">
        <v>10</v>
      </c>
      <c r="E12" s="65">
        <v>27</v>
      </c>
      <c r="F12" s="66">
        <v>31</v>
      </c>
      <c r="G12" s="67">
        <v>19.666666666666668</v>
      </c>
      <c r="H12" s="89">
        <v>11.333333333333332</v>
      </c>
      <c r="I12" s="84">
        <f t="shared" si="0"/>
        <v>57.627118644067764</v>
      </c>
    </row>
    <row r="13" spans="1:9" ht="12.75">
      <c r="A13" s="57" t="s">
        <v>43</v>
      </c>
      <c r="B13" s="57" t="s">
        <v>235</v>
      </c>
      <c r="C13" s="65">
        <v>7</v>
      </c>
      <c r="D13" s="65">
        <v>15</v>
      </c>
      <c r="E13" s="65">
        <v>14</v>
      </c>
      <c r="F13" s="66">
        <v>23</v>
      </c>
      <c r="G13" s="67">
        <v>12</v>
      </c>
      <c r="H13" s="89">
        <v>11</v>
      </c>
      <c r="I13" s="84">
        <f t="shared" si="0"/>
        <v>91.66666666666669</v>
      </c>
    </row>
    <row r="14" spans="1:9" ht="12.75">
      <c r="A14" s="57" t="s">
        <v>208</v>
      </c>
      <c r="B14" s="57" t="s">
        <v>366</v>
      </c>
      <c r="C14" s="65">
        <v>36</v>
      </c>
      <c r="D14" s="65">
        <v>32</v>
      </c>
      <c r="E14" s="65">
        <v>41</v>
      </c>
      <c r="F14" s="66">
        <v>47</v>
      </c>
      <c r="G14" s="67">
        <v>36.333333333333336</v>
      </c>
      <c r="H14" s="89">
        <v>10.666666666666664</v>
      </c>
      <c r="I14" s="84">
        <f t="shared" si="0"/>
        <v>29.35779816513761</v>
      </c>
    </row>
    <row r="15" spans="1:9" ht="12.75">
      <c r="A15" s="57" t="s">
        <v>25</v>
      </c>
      <c r="B15" s="57" t="s">
        <v>258</v>
      </c>
      <c r="C15" s="65">
        <v>63</v>
      </c>
      <c r="D15" s="65">
        <v>58</v>
      </c>
      <c r="E15" s="65">
        <v>63</v>
      </c>
      <c r="F15" s="66">
        <v>72</v>
      </c>
      <c r="G15" s="67">
        <v>61.333333333333336</v>
      </c>
      <c r="H15" s="89">
        <v>10.666666666666664</v>
      </c>
      <c r="I15" s="84">
        <f t="shared" si="0"/>
        <v>17.39130434782608</v>
      </c>
    </row>
    <row r="18" spans="1:9" s="59" customFormat="1" ht="18.75">
      <c r="A18" s="59" t="s">
        <v>472</v>
      </c>
      <c r="C18" s="61"/>
      <c r="D18" s="61"/>
      <c r="E18" s="61"/>
      <c r="F18" s="61"/>
      <c r="G18" s="62"/>
      <c r="H18" s="62"/>
      <c r="I18" s="83"/>
    </row>
    <row r="19" spans="1:9" ht="63.75">
      <c r="A19" s="1" t="s">
        <v>199</v>
      </c>
      <c r="B19" s="4" t="s">
        <v>439</v>
      </c>
      <c r="C19" s="18" t="s">
        <v>416</v>
      </c>
      <c r="D19" s="18" t="s">
        <v>417</v>
      </c>
      <c r="E19" s="18" t="s">
        <v>418</v>
      </c>
      <c r="F19" s="60" t="s">
        <v>419</v>
      </c>
      <c r="G19" s="56" t="s">
        <v>423</v>
      </c>
      <c r="H19" s="88" t="s">
        <v>424</v>
      </c>
      <c r="I19" s="76" t="s">
        <v>434</v>
      </c>
    </row>
    <row r="20" spans="1:9" ht="12.75">
      <c r="A20" s="57" t="s">
        <v>18</v>
      </c>
      <c r="B20" s="57" t="s">
        <v>375</v>
      </c>
      <c r="C20" s="65">
        <v>18</v>
      </c>
      <c r="D20" s="65">
        <v>22</v>
      </c>
      <c r="E20" s="65">
        <v>22</v>
      </c>
      <c r="F20" s="66">
        <v>7</v>
      </c>
      <c r="G20" s="67">
        <v>20.666666666666668</v>
      </c>
      <c r="H20" s="89">
        <v>-13.666666666666668</v>
      </c>
      <c r="I20" s="84">
        <f aca="true" t="shared" si="1" ref="I20:I29">F20/G20*100-100</f>
        <v>-66.12903225806451</v>
      </c>
    </row>
    <row r="21" spans="1:9" ht="12.75">
      <c r="A21" s="57" t="s">
        <v>18</v>
      </c>
      <c r="B21" s="57" t="s">
        <v>358</v>
      </c>
      <c r="C21" s="65">
        <v>22</v>
      </c>
      <c r="D21" s="65">
        <v>19</v>
      </c>
      <c r="E21" s="65">
        <v>21</v>
      </c>
      <c r="F21" s="66">
        <v>8</v>
      </c>
      <c r="G21" s="67">
        <v>20.666666666666668</v>
      </c>
      <c r="H21" s="89">
        <v>-12.666666666666668</v>
      </c>
      <c r="I21" s="84">
        <f t="shared" si="1"/>
        <v>-61.29032258064516</v>
      </c>
    </row>
    <row r="22" spans="1:9" ht="12.75">
      <c r="A22" s="57" t="s">
        <v>18</v>
      </c>
      <c r="B22" s="57" t="s">
        <v>301</v>
      </c>
      <c r="C22" s="65">
        <v>18</v>
      </c>
      <c r="D22" s="65">
        <v>14</v>
      </c>
      <c r="E22" s="65">
        <v>14</v>
      </c>
      <c r="F22" s="66">
        <v>3</v>
      </c>
      <c r="G22" s="67">
        <v>15.333333333333334</v>
      </c>
      <c r="H22" s="89">
        <v>-12.333333333333334</v>
      </c>
      <c r="I22" s="84">
        <f t="shared" si="1"/>
        <v>-80.43478260869566</v>
      </c>
    </row>
    <row r="23" spans="1:9" ht="12.75">
      <c r="A23" s="57" t="s">
        <v>18</v>
      </c>
      <c r="B23" s="57" t="s">
        <v>371</v>
      </c>
      <c r="C23" s="65">
        <v>28</v>
      </c>
      <c r="D23" s="65">
        <v>31</v>
      </c>
      <c r="E23" s="65">
        <v>26</v>
      </c>
      <c r="F23" s="66">
        <v>16</v>
      </c>
      <c r="G23" s="67">
        <v>28.333333333333332</v>
      </c>
      <c r="H23" s="89">
        <v>-12.333333333333332</v>
      </c>
      <c r="I23" s="84">
        <f t="shared" si="1"/>
        <v>-43.529411764705884</v>
      </c>
    </row>
    <row r="24" spans="1:9" ht="12.75">
      <c r="A24" s="57" t="s">
        <v>22</v>
      </c>
      <c r="B24" s="57" t="s">
        <v>317</v>
      </c>
      <c r="C24" s="65">
        <v>22</v>
      </c>
      <c r="D24" s="65">
        <v>22</v>
      </c>
      <c r="E24" s="65">
        <v>26</v>
      </c>
      <c r="F24" s="66">
        <v>12</v>
      </c>
      <c r="G24" s="67">
        <v>23.333333333333332</v>
      </c>
      <c r="H24" s="89">
        <v>-11.333333333333332</v>
      </c>
      <c r="I24" s="84">
        <f t="shared" si="1"/>
        <v>-48.57142857142856</v>
      </c>
    </row>
    <row r="25" spans="1:9" ht="12.75">
      <c r="A25" s="57" t="s">
        <v>217</v>
      </c>
      <c r="B25" s="57" t="s">
        <v>298</v>
      </c>
      <c r="C25" s="65">
        <v>46</v>
      </c>
      <c r="D25" s="65">
        <v>47</v>
      </c>
      <c r="E25" s="65">
        <v>45</v>
      </c>
      <c r="F25" s="66">
        <v>35</v>
      </c>
      <c r="G25" s="67">
        <v>46</v>
      </c>
      <c r="H25" s="89">
        <v>-11</v>
      </c>
      <c r="I25" s="84">
        <f t="shared" si="1"/>
        <v>-23.91304347826086</v>
      </c>
    </row>
    <row r="26" spans="1:9" ht="12.75">
      <c r="A26" s="57" t="s">
        <v>18</v>
      </c>
      <c r="B26" s="57" t="s">
        <v>264</v>
      </c>
      <c r="C26" s="65">
        <v>15</v>
      </c>
      <c r="D26" s="65">
        <v>22</v>
      </c>
      <c r="E26" s="65">
        <v>13</v>
      </c>
      <c r="F26" s="66">
        <v>6</v>
      </c>
      <c r="G26" s="67">
        <v>16.666666666666668</v>
      </c>
      <c r="H26" s="89">
        <v>-10.666666666666668</v>
      </c>
      <c r="I26" s="84">
        <f t="shared" si="1"/>
        <v>-64</v>
      </c>
    </row>
    <row r="27" spans="1:9" ht="12.75">
      <c r="A27" s="57" t="s">
        <v>390</v>
      </c>
      <c r="B27" s="57" t="s">
        <v>258</v>
      </c>
      <c r="C27" s="65">
        <v>65</v>
      </c>
      <c r="D27" s="65">
        <v>68</v>
      </c>
      <c r="E27" s="65">
        <v>57</v>
      </c>
      <c r="F27" s="66">
        <v>53</v>
      </c>
      <c r="G27" s="67">
        <v>63.333333333333336</v>
      </c>
      <c r="H27" s="89">
        <v>-10.333333333333336</v>
      </c>
      <c r="I27" s="84">
        <f t="shared" si="1"/>
        <v>-16.31578947368422</v>
      </c>
    </row>
    <row r="28" spans="1:9" ht="12.75">
      <c r="A28" s="57" t="s">
        <v>18</v>
      </c>
      <c r="B28" s="57" t="s">
        <v>69</v>
      </c>
      <c r="C28" s="65">
        <v>63</v>
      </c>
      <c r="D28" s="65">
        <v>65</v>
      </c>
      <c r="E28" s="65">
        <v>67</v>
      </c>
      <c r="F28" s="66">
        <v>55</v>
      </c>
      <c r="G28" s="67">
        <v>65</v>
      </c>
      <c r="H28" s="89">
        <v>-10</v>
      </c>
      <c r="I28" s="84">
        <f t="shared" si="1"/>
        <v>-15.384615384615387</v>
      </c>
    </row>
    <row r="29" spans="1:9" ht="12.75">
      <c r="A29" s="57" t="s">
        <v>18</v>
      </c>
      <c r="B29" s="57" t="s">
        <v>138</v>
      </c>
      <c r="C29" s="65">
        <v>17</v>
      </c>
      <c r="D29" s="65">
        <v>13</v>
      </c>
      <c r="E29" s="65">
        <v>20</v>
      </c>
      <c r="F29" s="66">
        <v>7</v>
      </c>
      <c r="G29" s="67">
        <v>16.666666666666668</v>
      </c>
      <c r="H29" s="89">
        <v>-9.666666666666668</v>
      </c>
      <c r="I29" s="84">
        <f t="shared" si="1"/>
        <v>-58</v>
      </c>
    </row>
    <row r="30" spans="1:9" s="59" customFormat="1" ht="18.75">
      <c r="A30" s="59" t="s">
        <v>435</v>
      </c>
      <c r="C30" s="61"/>
      <c r="D30" s="61"/>
      <c r="E30" s="61"/>
      <c r="F30" s="61"/>
      <c r="G30" s="62"/>
      <c r="H30" s="62"/>
      <c r="I30" s="83"/>
    </row>
    <row r="31" spans="1:6" s="59" customFormat="1" ht="18.75">
      <c r="A31" s="1" t="s">
        <v>199</v>
      </c>
      <c r="B31" s="4" t="s">
        <v>439</v>
      </c>
      <c r="C31" s="18" t="s">
        <v>416</v>
      </c>
      <c r="D31" s="18" t="s">
        <v>417</v>
      </c>
      <c r="E31" s="18" t="s">
        <v>418</v>
      </c>
      <c r="F31" s="90" t="s">
        <v>419</v>
      </c>
    </row>
    <row r="32" spans="1:9" ht="12.75">
      <c r="A32" s="87" t="s">
        <v>22</v>
      </c>
      <c r="B32" s="57" t="s">
        <v>169</v>
      </c>
      <c r="C32" s="57">
        <v>2</v>
      </c>
      <c r="D32" s="57">
        <v>0</v>
      </c>
      <c r="E32" s="57">
        <v>0</v>
      </c>
      <c r="F32" s="57">
        <v>0</v>
      </c>
      <c r="G32"/>
      <c r="H32"/>
      <c r="I32"/>
    </row>
    <row r="33" spans="1:9" ht="12.75">
      <c r="A33" s="57" t="s">
        <v>22</v>
      </c>
      <c r="B33" s="57" t="s">
        <v>406</v>
      </c>
      <c r="C33" s="57">
        <v>3</v>
      </c>
      <c r="D33" s="57">
        <v>1</v>
      </c>
      <c r="E33" s="57">
        <v>0</v>
      </c>
      <c r="F33" s="57">
        <v>0</v>
      </c>
      <c r="G33"/>
      <c r="H33"/>
      <c r="I33"/>
    </row>
    <row r="34" spans="1:9" ht="12.75">
      <c r="A34" s="57" t="s">
        <v>343</v>
      </c>
      <c r="B34" s="57" t="s">
        <v>334</v>
      </c>
      <c r="C34" s="57">
        <v>1</v>
      </c>
      <c r="D34" s="57">
        <v>2</v>
      </c>
      <c r="E34" s="57">
        <v>0</v>
      </c>
      <c r="F34" s="57">
        <v>0</v>
      </c>
      <c r="G34"/>
      <c r="H34"/>
      <c r="I34"/>
    </row>
    <row r="35" spans="1:9" ht="12.75">
      <c r="A35" s="57" t="s">
        <v>10</v>
      </c>
      <c r="B35" s="57" t="s">
        <v>135</v>
      </c>
      <c r="C35" s="57">
        <v>0</v>
      </c>
      <c r="D35" s="57">
        <v>2</v>
      </c>
      <c r="E35" s="57">
        <v>0</v>
      </c>
      <c r="F35" s="57">
        <v>0</v>
      </c>
      <c r="G35"/>
      <c r="H35"/>
      <c r="I35"/>
    </row>
    <row r="36" spans="1:9" s="59" customFormat="1" ht="18.75">
      <c r="A36" s="59" t="s">
        <v>436</v>
      </c>
      <c r="C36" s="61"/>
      <c r="D36" s="61"/>
      <c r="E36" s="61"/>
      <c r="F36" s="61"/>
      <c r="G36" s="62"/>
      <c r="H36" s="62"/>
      <c r="I36" s="83"/>
    </row>
    <row r="37" spans="1:6" ht="12.75">
      <c r="A37" s="1" t="s">
        <v>199</v>
      </c>
      <c r="B37" s="4" t="s">
        <v>439</v>
      </c>
      <c r="C37" s="18" t="s">
        <v>416</v>
      </c>
      <c r="D37" s="18" t="s">
        <v>417</v>
      </c>
      <c r="E37" s="18" t="s">
        <v>418</v>
      </c>
      <c r="F37" s="90" t="s">
        <v>419</v>
      </c>
    </row>
    <row r="38" spans="1:9" ht="12.75">
      <c r="A38" s="3" t="s">
        <v>22</v>
      </c>
      <c r="B38" s="3" t="s">
        <v>19</v>
      </c>
      <c r="C38" s="22">
        <v>3</v>
      </c>
      <c r="D38" s="38">
        <v>4</v>
      </c>
      <c r="E38" s="39">
        <v>3</v>
      </c>
      <c r="F38" s="39">
        <v>2</v>
      </c>
      <c r="H38"/>
      <c r="I38"/>
    </row>
    <row r="39" spans="1:9" ht="12.75">
      <c r="A39" s="3" t="s">
        <v>22</v>
      </c>
      <c r="B39" s="3" t="s">
        <v>20</v>
      </c>
      <c r="C39" s="22">
        <v>6</v>
      </c>
      <c r="D39" s="38">
        <v>2</v>
      </c>
      <c r="E39" s="39">
        <v>1</v>
      </c>
      <c r="F39" s="39">
        <v>0</v>
      </c>
      <c r="H39"/>
      <c r="I39"/>
    </row>
    <row r="40" spans="1:9" ht="12.75">
      <c r="A40" s="3" t="s">
        <v>22</v>
      </c>
      <c r="B40" s="3" t="s">
        <v>21</v>
      </c>
      <c r="C40" s="21">
        <v>4</v>
      </c>
      <c r="D40" s="38">
        <v>1</v>
      </c>
      <c r="E40" s="39">
        <v>1</v>
      </c>
      <c r="F40" s="39">
        <v>2</v>
      </c>
      <c r="H40"/>
      <c r="I40"/>
    </row>
    <row r="41" spans="1:9" ht="12.75">
      <c r="A41" s="3" t="s">
        <v>22</v>
      </c>
      <c r="B41" s="3" t="s">
        <v>176</v>
      </c>
      <c r="C41" s="24">
        <v>8</v>
      </c>
      <c r="D41" s="38">
        <v>4</v>
      </c>
      <c r="E41" s="39">
        <v>3</v>
      </c>
      <c r="F41" s="39">
        <v>2</v>
      </c>
      <c r="H41"/>
      <c r="I41"/>
    </row>
    <row r="42" spans="1:9" ht="12.75">
      <c r="A42" s="3" t="s">
        <v>3</v>
      </c>
      <c r="B42" s="3" t="s">
        <v>245</v>
      </c>
      <c r="C42" s="21">
        <v>2</v>
      </c>
      <c r="D42" s="38">
        <v>4</v>
      </c>
      <c r="E42" s="39">
        <v>2</v>
      </c>
      <c r="F42" s="39">
        <v>0</v>
      </c>
      <c r="H42"/>
      <c r="I42"/>
    </row>
    <row r="43" spans="1:9" ht="12.75">
      <c r="A43" s="3" t="s">
        <v>22</v>
      </c>
      <c r="B43" s="3" t="s">
        <v>246</v>
      </c>
      <c r="C43" s="21">
        <v>4</v>
      </c>
      <c r="D43" s="38">
        <v>5</v>
      </c>
      <c r="E43" s="45">
        <v>2</v>
      </c>
      <c r="F43" s="39">
        <v>1</v>
      </c>
      <c r="H43"/>
      <c r="I43"/>
    </row>
    <row r="44" spans="1:9" ht="12.75">
      <c r="A44" s="3" t="s">
        <v>392</v>
      </c>
      <c r="B44" s="3" t="s">
        <v>271</v>
      </c>
      <c r="C44" s="24">
        <v>4</v>
      </c>
      <c r="D44" s="38">
        <v>5</v>
      </c>
      <c r="E44" s="39">
        <v>3</v>
      </c>
      <c r="F44" s="39">
        <v>2</v>
      </c>
      <c r="H44"/>
      <c r="I44"/>
    </row>
    <row r="45" spans="1:9" ht="12.75">
      <c r="A45" s="3" t="s">
        <v>22</v>
      </c>
      <c r="B45" s="3" t="s">
        <v>282</v>
      </c>
      <c r="C45" s="22">
        <v>0</v>
      </c>
      <c r="D45" s="38">
        <v>0</v>
      </c>
      <c r="E45" s="39">
        <v>2</v>
      </c>
      <c r="F45" s="39">
        <v>1</v>
      </c>
      <c r="H45"/>
      <c r="I45"/>
    </row>
    <row r="46" spans="1:9" ht="12.75">
      <c r="A46" s="3" t="s">
        <v>109</v>
      </c>
      <c r="B46" s="3" t="s">
        <v>286</v>
      </c>
      <c r="C46" s="21">
        <v>0</v>
      </c>
      <c r="D46" s="38">
        <v>0</v>
      </c>
      <c r="E46" s="39">
        <v>1</v>
      </c>
      <c r="F46" s="39">
        <v>3</v>
      </c>
      <c r="H46"/>
      <c r="I46"/>
    </row>
    <row r="47" spans="1:9" ht="12.75">
      <c r="A47" s="3" t="s">
        <v>18</v>
      </c>
      <c r="B47" s="3" t="s">
        <v>291</v>
      </c>
      <c r="C47" s="21">
        <v>3</v>
      </c>
      <c r="D47" s="38">
        <v>5</v>
      </c>
      <c r="E47" s="39">
        <v>3</v>
      </c>
      <c r="F47" s="39">
        <v>2</v>
      </c>
      <c r="H47"/>
      <c r="I47"/>
    </row>
    <row r="48" spans="1:9" ht="12.75">
      <c r="A48" s="3" t="s">
        <v>22</v>
      </c>
      <c r="B48" s="3" t="s">
        <v>292</v>
      </c>
      <c r="C48" s="21">
        <v>0</v>
      </c>
      <c r="D48" s="38">
        <v>2</v>
      </c>
      <c r="E48" s="39">
        <v>1</v>
      </c>
      <c r="F48" s="39">
        <v>3</v>
      </c>
      <c r="H48"/>
      <c r="I48"/>
    </row>
    <row r="49" spans="1:9" ht="12.75">
      <c r="A49" s="3" t="s">
        <v>3</v>
      </c>
      <c r="B49" s="3" t="s">
        <v>307</v>
      </c>
      <c r="C49" s="21">
        <v>7</v>
      </c>
      <c r="D49" s="38">
        <v>3</v>
      </c>
      <c r="E49" s="39">
        <v>3</v>
      </c>
      <c r="F49" s="39">
        <v>1</v>
      </c>
      <c r="H49"/>
      <c r="I49"/>
    </row>
    <row r="50" spans="1:9" ht="12" customHeight="1">
      <c r="A50" s="3" t="s">
        <v>22</v>
      </c>
      <c r="B50" s="3" t="s">
        <v>309</v>
      </c>
      <c r="C50" s="21">
        <v>4</v>
      </c>
      <c r="D50" s="38">
        <v>6</v>
      </c>
      <c r="E50" s="39">
        <v>0</v>
      </c>
      <c r="F50" s="39">
        <v>3</v>
      </c>
      <c r="H50"/>
      <c r="I50"/>
    </row>
    <row r="51" spans="1:9" ht="12.75">
      <c r="A51" s="3" t="s">
        <v>22</v>
      </c>
      <c r="B51" s="3" t="s">
        <v>310</v>
      </c>
      <c r="C51" s="21">
        <v>3</v>
      </c>
      <c r="D51" s="38">
        <v>5</v>
      </c>
      <c r="E51" s="39">
        <v>0</v>
      </c>
      <c r="F51" s="39">
        <v>2</v>
      </c>
      <c r="H51"/>
      <c r="I51"/>
    </row>
    <row r="52" spans="1:9" ht="12.75">
      <c r="A52" s="19" t="s">
        <v>437</v>
      </c>
      <c r="B52" s="3" t="s">
        <v>68</v>
      </c>
      <c r="C52" s="24">
        <v>2</v>
      </c>
      <c r="D52" s="38">
        <v>1</v>
      </c>
      <c r="E52" s="39">
        <v>1</v>
      </c>
      <c r="F52" s="39">
        <v>3</v>
      </c>
      <c r="H52"/>
      <c r="I52"/>
    </row>
    <row r="53" spans="1:9" ht="12.75">
      <c r="A53" s="19" t="s">
        <v>437</v>
      </c>
      <c r="B53" s="3" t="s">
        <v>407</v>
      </c>
      <c r="C53" s="24">
        <v>4</v>
      </c>
      <c r="D53" s="38">
        <v>1</v>
      </c>
      <c r="E53" s="39">
        <v>2</v>
      </c>
      <c r="F53" s="39">
        <v>1</v>
      </c>
      <c r="H53"/>
      <c r="I53"/>
    </row>
    <row r="54" spans="1:9" ht="12.75">
      <c r="A54" s="3" t="s">
        <v>22</v>
      </c>
      <c r="B54" s="3" t="s">
        <v>318</v>
      </c>
      <c r="C54" s="22">
        <v>4</v>
      </c>
      <c r="D54" s="38">
        <v>4</v>
      </c>
      <c r="E54" s="39">
        <v>3</v>
      </c>
      <c r="F54" s="39">
        <v>1</v>
      </c>
      <c r="H54"/>
      <c r="I54"/>
    </row>
    <row r="55" spans="1:9" ht="12.75">
      <c r="A55" s="19" t="s">
        <v>438</v>
      </c>
      <c r="B55" s="3" t="s">
        <v>331</v>
      </c>
      <c r="C55" s="21">
        <v>2</v>
      </c>
      <c r="D55" s="38">
        <v>2</v>
      </c>
      <c r="E55" s="39">
        <v>1</v>
      </c>
      <c r="F55" s="39">
        <v>1</v>
      </c>
      <c r="H55"/>
      <c r="I55"/>
    </row>
    <row r="56" spans="1:9" ht="13.5" customHeight="1">
      <c r="A56" s="19" t="s">
        <v>344</v>
      </c>
      <c r="B56" s="19" t="s">
        <v>336</v>
      </c>
      <c r="C56" s="21">
        <v>2</v>
      </c>
      <c r="D56" s="38">
        <v>5</v>
      </c>
      <c r="E56" s="39">
        <v>2</v>
      </c>
      <c r="F56" s="39">
        <v>1</v>
      </c>
      <c r="H56"/>
      <c r="I56"/>
    </row>
    <row r="57" spans="1:9" ht="12" customHeight="1">
      <c r="A57" s="3" t="s">
        <v>345</v>
      </c>
      <c r="B57" s="3" t="s">
        <v>338</v>
      </c>
      <c r="C57" s="21">
        <v>2</v>
      </c>
      <c r="D57" s="38">
        <v>3</v>
      </c>
      <c r="E57" s="39">
        <v>1</v>
      </c>
      <c r="F57" s="39">
        <v>0</v>
      </c>
      <c r="H57"/>
      <c r="I57"/>
    </row>
    <row r="58" spans="1:9" ht="12.75">
      <c r="A58" s="30" t="s">
        <v>5</v>
      </c>
      <c r="B58" s="3" t="s">
        <v>121</v>
      </c>
      <c r="C58" s="22">
        <v>1</v>
      </c>
      <c r="D58" s="38">
        <v>0</v>
      </c>
      <c r="E58" s="39">
        <v>3</v>
      </c>
      <c r="F58" s="39">
        <v>1</v>
      </c>
      <c r="H58"/>
      <c r="I58"/>
    </row>
    <row r="59" spans="1:9" ht="12.75">
      <c r="A59" s="19" t="s">
        <v>438</v>
      </c>
      <c r="B59" s="3" t="s">
        <v>132</v>
      </c>
      <c r="C59" s="21">
        <v>8</v>
      </c>
      <c r="D59" s="38">
        <v>3</v>
      </c>
      <c r="E59" s="39">
        <v>2</v>
      </c>
      <c r="F59" s="39">
        <v>2</v>
      </c>
      <c r="H59"/>
      <c r="I59"/>
    </row>
    <row r="60" spans="1:9" ht="12.75">
      <c r="A60" s="19" t="s">
        <v>437</v>
      </c>
      <c r="B60" s="3" t="s">
        <v>134</v>
      </c>
      <c r="C60" s="21">
        <v>0</v>
      </c>
      <c r="D60" s="38">
        <v>0</v>
      </c>
      <c r="E60" s="39">
        <v>0</v>
      </c>
      <c r="F60" s="39">
        <v>2</v>
      </c>
      <c r="H60"/>
      <c r="I60"/>
    </row>
    <row r="61" spans="1:9" ht="12.75">
      <c r="A61" s="3" t="s">
        <v>5</v>
      </c>
      <c r="B61" s="3" t="s">
        <v>140</v>
      </c>
      <c r="C61" s="22">
        <v>3</v>
      </c>
      <c r="D61" s="38">
        <v>3</v>
      </c>
      <c r="E61" s="39">
        <v>3</v>
      </c>
      <c r="F61" s="39">
        <v>3</v>
      </c>
      <c r="H61"/>
      <c r="I61"/>
    </row>
    <row r="62" spans="1:9" ht="12.75">
      <c r="A62" s="3" t="s">
        <v>22</v>
      </c>
      <c r="B62" s="3" t="s">
        <v>141</v>
      </c>
      <c r="C62" s="21">
        <v>3</v>
      </c>
      <c r="D62" s="38">
        <v>2</v>
      </c>
      <c r="E62" s="39">
        <v>1</v>
      </c>
      <c r="F62" s="39">
        <v>0</v>
      </c>
      <c r="H62"/>
      <c r="I62"/>
    </row>
    <row r="63" spans="1:9" ht="12.75">
      <c r="A63" s="3" t="s">
        <v>22</v>
      </c>
      <c r="B63" s="3" t="s">
        <v>142</v>
      </c>
      <c r="C63" s="22">
        <v>2</v>
      </c>
      <c r="D63" s="38">
        <v>1</v>
      </c>
      <c r="E63" s="39">
        <v>2</v>
      </c>
      <c r="F63" s="39">
        <v>2</v>
      </c>
      <c r="H63"/>
      <c r="I63"/>
    </row>
    <row r="64" spans="1:9" ht="12.75">
      <c r="A64" s="3" t="s">
        <v>22</v>
      </c>
      <c r="B64" s="3" t="s">
        <v>144</v>
      </c>
      <c r="C64" s="27">
        <v>4</v>
      </c>
      <c r="D64" s="38">
        <v>4</v>
      </c>
      <c r="E64" s="39">
        <v>1</v>
      </c>
      <c r="F64" s="39">
        <v>2</v>
      </c>
      <c r="H64"/>
      <c r="I64"/>
    </row>
    <row r="65" spans="1:9" ht="12.75">
      <c r="A65" s="3" t="s">
        <v>22</v>
      </c>
      <c r="B65" s="3" t="s">
        <v>387</v>
      </c>
      <c r="C65" s="21">
        <v>2</v>
      </c>
      <c r="D65" s="38">
        <v>5</v>
      </c>
      <c r="E65" s="39">
        <v>2</v>
      </c>
      <c r="F65" s="39">
        <v>0</v>
      </c>
      <c r="H65"/>
      <c r="I6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</dc:creator>
  <cp:keywords/>
  <dc:description/>
  <cp:lastModifiedBy>lenovo_ntb</cp:lastModifiedBy>
  <cp:lastPrinted>2012-02-23T14:41:33Z</cp:lastPrinted>
  <dcterms:created xsi:type="dcterms:W3CDTF">2006-11-17T05:40:47Z</dcterms:created>
  <dcterms:modified xsi:type="dcterms:W3CDTF">2012-02-23T14:47:44Z</dcterms:modified>
  <cp:category/>
  <cp:version/>
  <cp:contentType/>
  <cp:contentStatus/>
</cp:coreProperties>
</file>